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5476" windowWidth="13065" windowHeight="8460" tabRatio="698" activeTab="0"/>
  </bookViews>
  <sheets>
    <sheet name="T1" sheetId="1" r:id="rId1"/>
    <sheet name="T2" sheetId="2" r:id="rId2"/>
    <sheet name="T3" sheetId="3" r:id="rId3"/>
    <sheet name="SKIFF" sheetId="4" r:id="rId4"/>
    <sheet name="MICRO" sheetId="5" r:id="rId5"/>
    <sheet name="Open" sheetId="6" r:id="rId6"/>
    <sheet name="SIGMA" sheetId="7" r:id="rId7"/>
    <sheet name="Omega" sheetId="8" r:id="rId8"/>
    <sheet name="tabela frekwencji" sheetId="9" r:id="rId9"/>
  </sheets>
  <definedNames/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C9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6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8.xml><?xml version="1.0" encoding="utf-8"?>
<comments xmlns="http://schemas.openxmlformats.org/spreadsheetml/2006/main">
  <authors>
    <author>Jarosław</author>
  </authors>
  <commentList>
    <comment ref="C51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<sst xmlns="http://schemas.openxmlformats.org/spreadsheetml/2006/main" count="405" uniqueCount="265">
  <si>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</si>
  <si>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</si>
  <si>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</si>
  <si>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</si>
  <si>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</si>
  <si>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</si>
  <si>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</si>
  <si>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</si>
  <si>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</si>
  <si>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</si>
  <si>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</si>
  <si>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</si>
  <si>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</si>
  <si>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</si>
  <si>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</si>
  <si>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Przewidywana ilośc miejsc na regatach finałowych</t>
  </si>
  <si>
    <t xml:space="preserve"> - zakwalifikowane do finału</t>
  </si>
  <si>
    <t>- może będą zakwalifikowane do finału</t>
  </si>
  <si>
    <t>SIGMA</t>
  </si>
  <si>
    <t>Solina</t>
  </si>
  <si>
    <t>Powidz</t>
  </si>
  <si>
    <t>Augustów</t>
  </si>
  <si>
    <t>Omega</t>
  </si>
  <si>
    <t>Mrągowo</t>
  </si>
  <si>
    <t>Salamander</t>
  </si>
  <si>
    <t>Anwil</t>
  </si>
  <si>
    <t>Gizycko</t>
  </si>
  <si>
    <t>Iłąwa</t>
  </si>
  <si>
    <t>Michał Brzozowski</t>
  </si>
  <si>
    <t>Andrzej Brzozowski</t>
  </si>
  <si>
    <t>Piotr Adamowicz</t>
  </si>
  <si>
    <t>Piotr Matwiejczuk</t>
  </si>
  <si>
    <t>Andrzej Rygielski</t>
  </si>
  <si>
    <t>Marian Zieliński</t>
  </si>
  <si>
    <t>Andrzej Kęder</t>
  </si>
  <si>
    <t>Dariusz Roszkowski</t>
  </si>
  <si>
    <t>Marek Kmieć</t>
  </si>
  <si>
    <t>POL 10000</t>
  </si>
  <si>
    <t>POL 9668</t>
  </si>
  <si>
    <t>Krzysztof Lewandowski</t>
  </si>
  <si>
    <t>PZ 98</t>
  </si>
  <si>
    <t>Adam Wojnicki</t>
  </si>
  <si>
    <t>POL 8</t>
  </si>
  <si>
    <t>Mariusz Augustyniak</t>
  </si>
  <si>
    <t>POL 13076</t>
  </si>
  <si>
    <t>POL 24</t>
  </si>
  <si>
    <t>Robert Sobociński</t>
  </si>
  <si>
    <t>POL 39</t>
  </si>
  <si>
    <t>Aleksander Lenczyk</t>
  </si>
  <si>
    <t>Krzysztof Czajka</t>
  </si>
  <si>
    <t>Paweł Wanat</t>
  </si>
  <si>
    <t>SALSA</t>
  </si>
  <si>
    <t>MARIMAR</t>
  </si>
  <si>
    <t>MARINER 20</t>
  </si>
  <si>
    <t>Rafał Kędra</t>
  </si>
  <si>
    <t>METALZBYT</t>
  </si>
  <si>
    <t>CASINO</t>
  </si>
  <si>
    <t>Michał Malinowski</t>
  </si>
  <si>
    <t>Jan Wilk</t>
  </si>
  <si>
    <t>ADMIRAŁ</t>
  </si>
  <si>
    <t>PROTEST</t>
  </si>
  <si>
    <t>MARIBO</t>
  </si>
  <si>
    <t>JEREMI</t>
  </si>
  <si>
    <t>POL 7</t>
  </si>
  <si>
    <t>ZALEWO</t>
  </si>
  <si>
    <t>NEOPROFIL</t>
  </si>
  <si>
    <t>ANDRZELA</t>
  </si>
  <si>
    <t>ELCOM</t>
  </si>
  <si>
    <t xml:space="preserve">OMRGA </t>
  </si>
  <si>
    <t>SALAMANDER</t>
  </si>
  <si>
    <t>Karol Michałek</t>
  </si>
  <si>
    <t>Żagle 500</t>
  </si>
  <si>
    <t>Arkadiusz Sendlewski</t>
  </si>
  <si>
    <t>Sympathy 600</t>
  </si>
  <si>
    <t>Tango 730</t>
  </si>
  <si>
    <t>Karol Góralczyk</t>
  </si>
  <si>
    <t>SANBRE</t>
  </si>
  <si>
    <t>Morąg</t>
  </si>
  <si>
    <t>Anweil</t>
  </si>
  <si>
    <t>Iława</t>
  </si>
  <si>
    <t>OPEN</t>
  </si>
  <si>
    <t>X 175</t>
  </si>
  <si>
    <t>LEGENDA II</t>
  </si>
  <si>
    <t>Mirek Czech</t>
  </si>
  <si>
    <t xml:space="preserve">TAŃCZACA </t>
  </si>
  <si>
    <t>Mirek Sztuba</t>
  </si>
  <si>
    <t>BLACK&amp;WHITE</t>
  </si>
  <si>
    <t>EZ 0211</t>
  </si>
  <si>
    <t xml:space="preserve">LEGENDA </t>
  </si>
  <si>
    <t>Radek Cierpiał</t>
  </si>
  <si>
    <t>PIĄTKA *</t>
  </si>
  <si>
    <t>NOSTER</t>
  </si>
  <si>
    <t>OLIVIA R</t>
  </si>
  <si>
    <t>BMW</t>
  </si>
  <si>
    <t>Tomasz Kopytko</t>
  </si>
  <si>
    <t>Łukasz Pater</t>
  </si>
  <si>
    <t>Sławomir Dunst</t>
  </si>
  <si>
    <t>POL 11402</t>
  </si>
  <si>
    <t>Jan Jakowicki</t>
  </si>
  <si>
    <t>Remigiusz Chłopicki</t>
  </si>
  <si>
    <t>Adam Kopytko</t>
  </si>
  <si>
    <t>TURBO</t>
  </si>
  <si>
    <t>ATUM</t>
  </si>
  <si>
    <t>Pol 133</t>
  </si>
  <si>
    <t>Pol 24</t>
  </si>
  <si>
    <t>Pol 39</t>
  </si>
  <si>
    <t>Pol 8620</t>
  </si>
  <si>
    <t>Huzar 28</t>
  </si>
  <si>
    <t>GBR 668</t>
  </si>
  <si>
    <t>Pol 3600</t>
  </si>
  <si>
    <t>Aktywne Dzieci</t>
  </si>
  <si>
    <t>Uć</t>
  </si>
  <si>
    <t>Monika</t>
  </si>
  <si>
    <t>Nowa Przygoda</t>
  </si>
  <si>
    <t>Foka</t>
  </si>
  <si>
    <t>Bałt Jacht</t>
  </si>
  <si>
    <t>Biały Mazur</t>
  </si>
  <si>
    <t>Jakub Malicki</t>
  </si>
  <si>
    <t>Grzegorz Pieczko</t>
  </si>
  <si>
    <t>Dariusz Bałdyga</t>
  </si>
  <si>
    <t>Tadeusz Kozakiewicz</t>
  </si>
  <si>
    <t>Sebastian Jurkiewicz</t>
  </si>
  <si>
    <t>Marcin Dobrosielski</t>
  </si>
  <si>
    <t>Tomasz Krzywosz</t>
  </si>
  <si>
    <t>Maciej Majak</t>
  </si>
  <si>
    <t>Ilona Niewiadomska</t>
  </si>
  <si>
    <t>Jerzy Dymerski</t>
  </si>
  <si>
    <t>Piotr Kita</t>
  </si>
  <si>
    <t>Łukasz Kulmaczewski</t>
  </si>
  <si>
    <t>Andrzej Bronicki</t>
  </si>
  <si>
    <t>Opakowania z Tektury</t>
  </si>
  <si>
    <t>Delphia 24 OD</t>
  </si>
  <si>
    <t>Sigma Active</t>
  </si>
  <si>
    <t>Misja</t>
  </si>
  <si>
    <t>K2</t>
  </si>
  <si>
    <t>Nacra Inter 18</t>
  </si>
  <si>
    <t>Daina</t>
  </si>
  <si>
    <t>Omaga</t>
  </si>
  <si>
    <t>Kielzugvogel-     da Paloma</t>
  </si>
  <si>
    <t>Agata Wędrzyniak</t>
  </si>
  <si>
    <t>Przemysłąw Bobak</t>
  </si>
  <si>
    <t>CARS 4 YOU</t>
  </si>
  <si>
    <t>COCAINA</t>
  </si>
  <si>
    <t>Mariusz Trzciński</t>
  </si>
  <si>
    <t>Jan Frączkiewicz</t>
  </si>
  <si>
    <t>COMADREJA</t>
  </si>
  <si>
    <t>Bogusłąw Sobowiec</t>
  </si>
  <si>
    <t>COMARCH</t>
  </si>
  <si>
    <t>Kazimierz Nowak</t>
  </si>
  <si>
    <t>SAGITTA</t>
  </si>
  <si>
    <t>CURRENCY</t>
  </si>
  <si>
    <t>Marek Sawicki</t>
  </si>
  <si>
    <t>Wiktor Przybyło</t>
  </si>
  <si>
    <t>TANGO</t>
  </si>
  <si>
    <t>Krzysztof Litwin</t>
  </si>
  <si>
    <t>FLAMENKO</t>
  </si>
  <si>
    <t>SKIFF</t>
  </si>
  <si>
    <t>Maciej Skiba</t>
  </si>
  <si>
    <t>ISO 1041</t>
  </si>
  <si>
    <t>Mieszko Cieśla</t>
  </si>
  <si>
    <t>Maciej Zub</t>
  </si>
  <si>
    <t>ISO 676</t>
  </si>
  <si>
    <t>Marek Świgoń</t>
  </si>
  <si>
    <t>FLYING PRUNE</t>
  </si>
  <si>
    <t>Tomasz Łuszczyński</t>
  </si>
  <si>
    <t>ISO 682</t>
  </si>
  <si>
    <t>Robert Zoń</t>
  </si>
  <si>
    <t>CZT 085</t>
  </si>
  <si>
    <t>Marek Ochmański</t>
  </si>
  <si>
    <t>Wiesław Gapiński</t>
  </si>
  <si>
    <t>Jacek Szymański</t>
  </si>
  <si>
    <t>WK 54</t>
  </si>
  <si>
    <t>CZW 003</t>
  </si>
  <si>
    <t>POL 98</t>
  </si>
  <si>
    <t>RAFA</t>
  </si>
  <si>
    <t>Tomasz Feret</t>
  </si>
  <si>
    <t>Krzysztof Frydrychowski</t>
  </si>
  <si>
    <t>VOLVO</t>
  </si>
  <si>
    <t>Piotr Tarnacki</t>
  </si>
  <si>
    <t>Rafał Moszczyńki</t>
  </si>
  <si>
    <t>Maciej Twarowski</t>
  </si>
  <si>
    <t>Daniel Dołęga</t>
  </si>
  <si>
    <t>Maciej Grodzki</t>
  </si>
  <si>
    <t>Jacek Zyskowski</t>
  </si>
  <si>
    <t>POL 77</t>
  </si>
  <si>
    <t/>
  </si>
  <si>
    <t>POL 88</t>
  </si>
  <si>
    <t>POL 333</t>
  </si>
  <si>
    <t>POL 80</t>
  </si>
  <si>
    <t>POL 111</t>
  </si>
  <si>
    <t>ROCA - STAWO</t>
  </si>
  <si>
    <t>OILER RACING</t>
  </si>
  <si>
    <t>EURO SHIPING</t>
  </si>
  <si>
    <t>ALTER EGO</t>
  </si>
  <si>
    <t>SPRENGER</t>
  </si>
  <si>
    <t>Michał Gabrysiak</t>
  </si>
  <si>
    <t>Stefan Kalinowski</t>
  </si>
  <si>
    <t>Mateusz Kołodziejski</t>
  </si>
  <si>
    <t>EDI</t>
  </si>
  <si>
    <t>POL 380</t>
  </si>
  <si>
    <t>POL 50</t>
  </si>
  <si>
    <t>DART HAWK</t>
  </si>
  <si>
    <t xml:space="preserve">FUTURE NET </t>
  </si>
  <si>
    <t>Sławomir Krajs</t>
  </si>
  <si>
    <t>ALCHEMIK</t>
  </si>
  <si>
    <t>CIVITAS KIELCENSIS</t>
  </si>
  <si>
    <t>Wojtek Spisak</t>
  </si>
  <si>
    <t>VOLKSWAGEN</t>
  </si>
  <si>
    <t>POL 17956</t>
  </si>
  <si>
    <t>Mariusz Dominiak</t>
  </si>
  <si>
    <t>PROMET</t>
  </si>
  <si>
    <t>Bartosz Piotrowski</t>
  </si>
  <si>
    <t xml:space="preserve">POL 13 </t>
  </si>
  <si>
    <t>LABESTO</t>
  </si>
  <si>
    <t>PONURY ORZEŁ</t>
  </si>
  <si>
    <t>POL 92</t>
  </si>
  <si>
    <t>Leszek Wojnar</t>
  </si>
  <si>
    <t>BARBA</t>
  </si>
  <si>
    <t>Bogdan Kalwosiński</t>
  </si>
  <si>
    <t>FD</t>
  </si>
  <si>
    <t>Adam Kruszyna</t>
  </si>
  <si>
    <t>WK 136</t>
  </si>
  <si>
    <t>Leszek Woliński</t>
  </si>
  <si>
    <t>HUZAR 21</t>
  </si>
  <si>
    <t>CIACHO</t>
  </si>
  <si>
    <t>Tomasz Kamiński</t>
  </si>
  <si>
    <t>Kacper Maciejewski</t>
  </si>
  <si>
    <t>DOMINA</t>
  </si>
  <si>
    <t>Robert Ponsa</t>
  </si>
  <si>
    <t>RYKOSZET</t>
  </si>
  <si>
    <t>Marek Smuszkiewicz</t>
  </si>
  <si>
    <t>H-BOAT</t>
  </si>
  <si>
    <t>Roman Gątarczyk</t>
  </si>
  <si>
    <t>ALF</t>
  </si>
  <si>
    <t>Emil Derda</t>
  </si>
  <si>
    <t>NEJU @ RYCHU</t>
  </si>
  <si>
    <t>Mariusz Wiśniewski</t>
  </si>
  <si>
    <t>FOCUS 750</t>
  </si>
  <si>
    <t>Tomasz Grzegorek</t>
  </si>
  <si>
    <t>MACAN</t>
  </si>
  <si>
    <t>Krzysztof Rzepka</t>
  </si>
  <si>
    <t>MEGALOMAN</t>
  </si>
  <si>
    <t>Piotr Woźniak</t>
  </si>
  <si>
    <t>DOUBLE PIP</t>
  </si>
  <si>
    <t>Sławomir Blaszka</t>
  </si>
  <si>
    <t>FLIPPER</t>
  </si>
  <si>
    <t>Paweł Jachnowski</t>
  </si>
  <si>
    <t>NACRA</t>
  </si>
  <si>
    <t>Jacek Rogoziński</t>
  </si>
  <si>
    <t>DEREAMARAN</t>
  </si>
  <si>
    <t>YOO</t>
  </si>
  <si>
    <t>KUNA</t>
  </si>
  <si>
    <t>MAŁY CZORT</t>
  </si>
  <si>
    <t>Norbert Nowacki</t>
  </si>
  <si>
    <t>Maciej Piasecki</t>
  </si>
  <si>
    <t>Maciej Kamiński</t>
  </si>
  <si>
    <t>Szymon Bernat</t>
  </si>
  <si>
    <t>APP</t>
  </si>
  <si>
    <t>CZCZNORYBA</t>
  </si>
  <si>
    <t>ZIELONA</t>
  </si>
  <si>
    <t>SZOPENERIA</t>
  </si>
  <si>
    <t>Dariusz Górczyński</t>
  </si>
  <si>
    <t>Ryszard Mościcki</t>
  </si>
  <si>
    <t>Ryszard Tomczak</t>
  </si>
  <si>
    <t>Bartosz Jabłoński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</si>
</sst>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</numFmts>
  <fonts count="58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1"/>
      <name val="Arial CE"/>
      <family val="2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164" fontId="14" fillId="0" borderId="19" xfId="51" applyNumberFormat="1" applyFont="1" applyBorder="1" applyAlignment="1">
      <alignment horizontal="center" vertical="center"/>
      <protection/>
    </xf>
    <xf numFmtId="164" fontId="14" fillId="0" borderId="10" xfId="51" applyNumberFormat="1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49" fontId="14" fillId="0" borderId="10" xfId="51" applyNumberFormat="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16" fontId="1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5" fillId="0" borderId="10" xfId="51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/>
    </xf>
    <xf numFmtId="164" fontId="15" fillId="0" borderId="27" xfId="51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164" fontId="15" fillId="0" borderId="19" xfId="51" applyNumberFormat="1" applyFont="1" applyFill="1" applyBorder="1" applyAlignment="1">
      <alignment horizontal="center" vertical="center"/>
      <protection/>
    </xf>
    <xf numFmtId="164" fontId="15" fillId="0" borderId="19" xfId="51" applyNumberFormat="1" applyFont="1" applyBorder="1" applyAlignment="1">
      <alignment horizontal="center" vertical="center"/>
      <protection/>
    </xf>
    <xf numFmtId="164" fontId="15" fillId="0" borderId="10" xfId="51" applyNumberFormat="1" applyFont="1" applyBorder="1" applyAlignment="1">
      <alignment horizontal="center" vertical="center"/>
      <protection/>
    </xf>
    <xf numFmtId="164" fontId="15" fillId="0" borderId="0" xfId="5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9" xfId="0" applyFont="1" applyFill="1" applyBorder="1" applyAlignment="1">
      <alignment/>
    </xf>
    <xf numFmtId="164" fontId="0" fillId="0" borderId="19" xfId="51" applyNumberFormat="1" applyFont="1" applyBorder="1" applyAlignment="1">
      <alignment horizontal="center" vertical="center"/>
      <protection/>
    </xf>
    <xf numFmtId="164" fontId="0" fillId="0" borderId="27" xfId="51" applyNumberFormat="1" applyFont="1" applyBorder="1" applyAlignment="1">
      <alignment horizontal="center" vertical="center"/>
      <protection/>
    </xf>
    <xf numFmtId="164" fontId="0" fillId="0" borderId="10" xfId="51" applyNumberFormat="1" applyFont="1" applyBorder="1" applyAlignment="1">
      <alignment horizontal="center" vertical="center"/>
      <protection/>
    </xf>
    <xf numFmtId="164" fontId="0" fillId="0" borderId="19" xfId="5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164" fontId="0" fillId="0" borderId="27" xfId="51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5" fillId="35" borderId="16" xfId="0" applyFont="1" applyFill="1" applyBorder="1" applyAlignment="1" applyProtection="1">
      <alignment horizont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19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5" fillId="35" borderId="27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5" borderId="19" xfId="0" applyFont="1" applyFill="1" applyBorder="1" applyAlignment="1" applyProtection="1">
      <alignment horizontal="center"/>
      <protection hidden="1"/>
    </xf>
    <xf numFmtId="164" fontId="0" fillId="0" borderId="10" xfId="51" applyNumberFormat="1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65" zoomScaleNormal="65" zoomScalePageLayoutView="0" workbookViewId="0" topLeftCell="A1">
      <selection activeCell="Q15" sqref="Q15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2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102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11</v>
      </c>
      <c r="B4" s="97"/>
      <c r="C4" s="97"/>
      <c r="D4" s="97"/>
      <c r="E4" s="97"/>
      <c r="F4" s="97"/>
      <c r="G4" s="97"/>
      <c r="H4" s="97"/>
      <c r="J4" s="17">
        <f>SUM(E7:M7)/11</f>
        <v>2.727272727272727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25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>COUNTIF(E9:E59,"&gt;0")</f>
        <v>6</v>
      </c>
      <c r="F7" s="26">
        <f>COUNTIF(F9:F59,"&gt;0")</f>
        <v>5</v>
      </c>
      <c r="G7" s="26">
        <f aca="true" t="shared" si="0" ref="G7:M7">COUNTIF(G9:G59,"&gt;0")</f>
        <v>8</v>
      </c>
      <c r="H7" s="26">
        <f t="shared" si="0"/>
        <v>5</v>
      </c>
      <c r="I7" s="26">
        <f t="shared" si="0"/>
        <v>6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1" t="s">
        <v>40</v>
      </c>
      <c r="C9" s="110" t="s">
        <v>32</v>
      </c>
      <c r="D9" s="110" t="s">
        <v>66</v>
      </c>
      <c r="E9" s="3">
        <v>1</v>
      </c>
      <c r="F9" s="3"/>
      <c r="G9" s="2">
        <v>2</v>
      </c>
      <c r="H9" s="2">
        <v>1</v>
      </c>
      <c r="I9" s="2">
        <v>1</v>
      </c>
      <c r="J9" s="2"/>
      <c r="K9" s="2"/>
      <c r="L9" s="2"/>
      <c r="M9" s="2"/>
      <c r="N9" s="36">
        <f>X9</f>
        <v>3341.3294968648706</v>
      </c>
      <c r="O9" s="27">
        <f aca="true" t="shared" si="1" ref="O9:O27">IF(OR(E9="",E9="-"),0,E$8*(101+1000*LOG10(E$7/E9)))</f>
        <v>879.1512503836436</v>
      </c>
      <c r="P9" s="27">
        <f aca="true" t="shared" si="2" ref="P9:P27">IF(OR(F9="",F9="-"),0,F$8*(101+1000*LOG10(F$7/F9)))</f>
        <v>0</v>
      </c>
      <c r="Q9" s="27">
        <f aca="true" t="shared" si="3" ref="Q9:Q27">IF(OR(G9="",G9="-"),0,G$8*(101+1000*LOG10(G$7/G9)))</f>
        <v>703.0599913279624</v>
      </c>
      <c r="R9" s="27">
        <f aca="true" t="shared" si="4" ref="R9:R27">IF(OR(H9="",H9="-"),0,H$8*(101+1000*LOG10(H$7/H9)))</f>
        <v>879.9670047696209</v>
      </c>
      <c r="S9" s="27">
        <f aca="true" t="shared" si="5" ref="S9:S27">IF(OR(I9="",I9="-"),0,I$8*(101+1000*LOG10(I$7/I9)))</f>
        <v>879.1512503836436</v>
      </c>
      <c r="T9" s="27">
        <f aca="true" t="shared" si="6" ref="T9:T27">IF(OR(J9="",J9="-"),0,J$8*(101+1000*LOG10(J$7/J9)))</f>
        <v>0</v>
      </c>
      <c r="U9" s="27">
        <f aca="true" t="shared" si="7" ref="U9:U27">IF(OR(K9="",K9="-"),0,K$8*(101+1000*LOG10(K$7/K9)))</f>
        <v>0</v>
      </c>
      <c r="V9" s="27">
        <f aca="true" t="shared" si="8" ref="V9:V27">IF(OR(L9="",L9="-"),0,L$8*(101+1000*LOG10(L$7/L9)))</f>
        <v>0</v>
      </c>
      <c r="W9" s="27">
        <f aca="true" t="shared" si="9" ref="W9:W27">IF(OR(M9="",M9="-"),0,M$8*(101+1000*LOG10(M$7/M9)))</f>
        <v>0</v>
      </c>
      <c r="X9" s="28">
        <f aca="true" t="shared" si="10" ref="X9:X55">SUM(O9:W9)</f>
        <v>3341.3294968648706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37">
        <v>2</v>
      </c>
      <c r="B10" s="1"/>
      <c r="C10" s="74" t="s">
        <v>34</v>
      </c>
      <c r="D10" s="74" t="s">
        <v>60</v>
      </c>
      <c r="E10" s="9">
        <v>2</v>
      </c>
      <c r="F10" s="4">
        <v>1</v>
      </c>
      <c r="G10" s="2">
        <v>1</v>
      </c>
      <c r="H10" s="2">
        <v>2</v>
      </c>
      <c r="I10" s="2"/>
      <c r="J10" s="2"/>
      <c r="K10" s="2"/>
      <c r="L10" s="2"/>
      <c r="M10" s="2"/>
      <c r="N10" s="36">
        <f>X10</f>
        <v>2931.0152555868663</v>
      </c>
      <c r="O10" s="27">
        <f t="shared" si="1"/>
        <v>578.1212547196624</v>
      </c>
      <c r="P10" s="27">
        <f t="shared" si="2"/>
        <v>799.9700043360189</v>
      </c>
      <c r="Q10" s="27">
        <f t="shared" si="3"/>
        <v>1004.0899869919435</v>
      </c>
      <c r="R10" s="27">
        <f t="shared" si="4"/>
        <v>548.8340095392414</v>
      </c>
      <c r="S10" s="27">
        <f t="shared" si="5"/>
        <v>0</v>
      </c>
      <c r="T10" s="27">
        <f t="shared" si="6"/>
        <v>0</v>
      </c>
      <c r="U10" s="27">
        <f t="shared" si="7"/>
        <v>0</v>
      </c>
      <c r="V10" s="27">
        <f t="shared" si="8"/>
        <v>0</v>
      </c>
      <c r="W10" s="27">
        <f t="shared" si="9"/>
        <v>0</v>
      </c>
      <c r="X10" s="28">
        <f t="shared" si="10"/>
        <v>2931.0152555868663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37">
        <v>3</v>
      </c>
      <c r="B11" s="1" t="s">
        <v>44</v>
      </c>
      <c r="C11" s="72" t="s">
        <v>99</v>
      </c>
      <c r="D11" s="53" t="s">
        <v>62</v>
      </c>
      <c r="E11" s="1">
        <v>5</v>
      </c>
      <c r="F11" s="8"/>
      <c r="G11" s="2">
        <v>3</v>
      </c>
      <c r="H11" s="2">
        <v>3</v>
      </c>
      <c r="I11" s="2">
        <v>2</v>
      </c>
      <c r="J11" s="2"/>
      <c r="K11" s="2"/>
      <c r="L11" s="2"/>
      <c r="M11" s="2"/>
      <c r="N11" s="36">
        <f>X11</f>
        <v>1640.4048576175605</v>
      </c>
      <c r="O11" s="27">
        <f t="shared" si="1"/>
        <v>180.18124604762482</v>
      </c>
      <c r="P11" s="27">
        <f t="shared" si="2"/>
        <v>0</v>
      </c>
      <c r="Q11" s="27">
        <f t="shared" si="3"/>
        <v>526.9687322722812</v>
      </c>
      <c r="R11" s="27">
        <f t="shared" si="4"/>
        <v>355.13362457799207</v>
      </c>
      <c r="S11" s="27">
        <f t="shared" si="5"/>
        <v>578.1212547196624</v>
      </c>
      <c r="T11" s="27">
        <f t="shared" si="6"/>
        <v>0</v>
      </c>
      <c r="U11" s="27">
        <f t="shared" si="7"/>
        <v>0</v>
      </c>
      <c r="V11" s="27">
        <f t="shared" si="8"/>
        <v>0</v>
      </c>
      <c r="W11" s="27">
        <f t="shared" si="9"/>
        <v>0</v>
      </c>
      <c r="X11" s="28">
        <f t="shared" si="10"/>
        <v>1640.4048576175605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37">
        <v>4</v>
      </c>
      <c r="B12" s="4"/>
      <c r="C12" s="53" t="s">
        <v>33</v>
      </c>
      <c r="D12" s="62" t="s">
        <v>61</v>
      </c>
      <c r="E12" s="4">
        <v>3</v>
      </c>
      <c r="F12" s="4"/>
      <c r="G12" s="2">
        <v>4</v>
      </c>
      <c r="H12" s="2"/>
      <c r="I12" s="2"/>
      <c r="J12" s="2"/>
      <c r="K12" s="2"/>
      <c r="L12" s="2"/>
      <c r="M12" s="2"/>
      <c r="N12" s="36">
        <f>X12</f>
        <v>804.0599913279624</v>
      </c>
      <c r="O12" s="27">
        <f t="shared" si="1"/>
        <v>402.0299956639812</v>
      </c>
      <c r="P12" s="27">
        <f t="shared" si="2"/>
        <v>0</v>
      </c>
      <c r="Q12" s="27">
        <f t="shared" si="3"/>
        <v>402.0299956639812</v>
      </c>
      <c r="R12" s="27">
        <f t="shared" si="4"/>
        <v>0</v>
      </c>
      <c r="S12" s="27">
        <f t="shared" si="5"/>
        <v>0</v>
      </c>
      <c r="T12" s="27">
        <f t="shared" si="6"/>
        <v>0</v>
      </c>
      <c r="U12" s="27">
        <f t="shared" si="7"/>
        <v>0</v>
      </c>
      <c r="V12" s="27">
        <f t="shared" si="8"/>
        <v>0</v>
      </c>
      <c r="W12" s="27">
        <f t="shared" si="9"/>
        <v>0</v>
      </c>
      <c r="X12" s="28">
        <f t="shared" si="10"/>
        <v>804.0599913279624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4" t="s">
        <v>167</v>
      </c>
      <c r="C13" s="53" t="s">
        <v>166</v>
      </c>
      <c r="D13" s="62"/>
      <c r="E13" s="4"/>
      <c r="F13" s="4"/>
      <c r="G13" s="2">
        <v>5</v>
      </c>
      <c r="H13" s="2">
        <v>4</v>
      </c>
      <c r="I13" s="2"/>
      <c r="J13" s="2"/>
      <c r="K13" s="2"/>
      <c r="L13" s="2"/>
      <c r="M13" s="2"/>
      <c r="N13" s="36">
        <f>X13</f>
        <v>522.8209969647869</v>
      </c>
      <c r="O13" s="27">
        <f t="shared" si="1"/>
        <v>0</v>
      </c>
      <c r="P13" s="27">
        <f t="shared" si="2"/>
        <v>0</v>
      </c>
      <c r="Q13" s="27">
        <f t="shared" si="3"/>
        <v>305.1199826559248</v>
      </c>
      <c r="R13" s="27">
        <f t="shared" si="4"/>
        <v>217.70101430886206</v>
      </c>
      <c r="S13" s="27">
        <f t="shared" si="5"/>
        <v>0</v>
      </c>
      <c r="T13" s="27">
        <f t="shared" si="6"/>
        <v>0</v>
      </c>
      <c r="U13" s="27">
        <f t="shared" si="7"/>
        <v>0</v>
      </c>
      <c r="V13" s="27">
        <f t="shared" si="8"/>
        <v>0</v>
      </c>
      <c r="W13" s="27">
        <f t="shared" si="9"/>
        <v>0</v>
      </c>
      <c r="X13" s="28">
        <f t="shared" si="10"/>
        <v>522.8209969647869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33" customHeight="1">
      <c r="A14" s="37">
        <v>6</v>
      </c>
      <c r="B14" s="8"/>
      <c r="C14" s="92" t="s">
        <v>139</v>
      </c>
      <c r="D14" s="8" t="s">
        <v>53</v>
      </c>
      <c r="E14" s="8"/>
      <c r="F14" s="8">
        <v>2</v>
      </c>
      <c r="G14" s="2"/>
      <c r="H14" s="2"/>
      <c r="I14" s="2"/>
      <c r="J14" s="2"/>
      <c r="K14" s="2"/>
      <c r="L14" s="2"/>
      <c r="M14" s="2"/>
      <c r="N14" s="36">
        <f>X14</f>
        <v>498.9400086720376</v>
      </c>
      <c r="O14" s="27">
        <f t="shared" si="1"/>
        <v>0</v>
      </c>
      <c r="P14" s="27">
        <f t="shared" si="2"/>
        <v>498.9400086720376</v>
      </c>
      <c r="Q14" s="27">
        <f t="shared" si="3"/>
        <v>0</v>
      </c>
      <c r="R14" s="27">
        <f t="shared" si="4"/>
        <v>0</v>
      </c>
      <c r="S14" s="27">
        <f t="shared" si="5"/>
        <v>0</v>
      </c>
      <c r="T14" s="27">
        <f t="shared" si="6"/>
        <v>0</v>
      </c>
      <c r="U14" s="27">
        <f t="shared" si="7"/>
        <v>0</v>
      </c>
      <c r="V14" s="27">
        <f t="shared" si="8"/>
        <v>0</v>
      </c>
      <c r="W14" s="27">
        <f t="shared" si="9"/>
        <v>0</v>
      </c>
      <c r="X14" s="28">
        <f t="shared" si="10"/>
        <v>498.9400086720376</v>
      </c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33" customHeight="1">
      <c r="A15" s="37">
        <v>7</v>
      </c>
      <c r="B15" s="3"/>
      <c r="C15" s="1" t="s">
        <v>222</v>
      </c>
      <c r="D15" s="1" t="s">
        <v>223</v>
      </c>
      <c r="E15" s="1"/>
      <c r="F15" s="3"/>
      <c r="G15" s="2"/>
      <c r="H15" s="2"/>
      <c r="I15" s="2">
        <v>3</v>
      </c>
      <c r="J15" s="2"/>
      <c r="K15" s="2"/>
      <c r="L15" s="2"/>
      <c r="M15" s="2"/>
      <c r="N15" s="36">
        <f>X15</f>
        <v>402.0299956639812</v>
      </c>
      <c r="O15" s="27">
        <f t="shared" si="1"/>
        <v>0</v>
      </c>
      <c r="P15" s="27">
        <f t="shared" si="2"/>
        <v>0</v>
      </c>
      <c r="Q15" s="27">
        <f t="shared" si="3"/>
        <v>0</v>
      </c>
      <c r="R15" s="27">
        <f t="shared" si="4"/>
        <v>0</v>
      </c>
      <c r="S15" s="27">
        <f t="shared" si="5"/>
        <v>402.0299956639812</v>
      </c>
      <c r="T15" s="27">
        <f t="shared" si="6"/>
        <v>0</v>
      </c>
      <c r="U15" s="27">
        <f t="shared" si="7"/>
        <v>0</v>
      </c>
      <c r="V15" s="27">
        <f t="shared" si="8"/>
        <v>0</v>
      </c>
      <c r="W15" s="27">
        <f t="shared" si="9"/>
        <v>0</v>
      </c>
      <c r="X15" s="28">
        <f t="shared" si="10"/>
        <v>402.0299956639812</v>
      </c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33" customHeight="1">
      <c r="A16" s="37">
        <v>8</v>
      </c>
      <c r="B16" s="37"/>
      <c r="C16" s="1" t="s">
        <v>140</v>
      </c>
      <c r="D16" s="1" t="s">
        <v>141</v>
      </c>
      <c r="E16" s="37"/>
      <c r="F16" s="37">
        <v>3</v>
      </c>
      <c r="G16" s="2"/>
      <c r="H16" s="3"/>
      <c r="I16" s="3"/>
      <c r="J16" s="2"/>
      <c r="K16" s="2"/>
      <c r="L16" s="2"/>
      <c r="M16" s="2"/>
      <c r="N16" s="36">
        <f>X16</f>
        <v>322.8487496163564</v>
      </c>
      <c r="O16" s="27">
        <f t="shared" si="1"/>
        <v>0</v>
      </c>
      <c r="P16" s="27">
        <f t="shared" si="2"/>
        <v>322.8487496163564</v>
      </c>
      <c r="Q16" s="27">
        <f t="shared" si="3"/>
        <v>0</v>
      </c>
      <c r="R16" s="27">
        <f t="shared" si="4"/>
        <v>0</v>
      </c>
      <c r="S16" s="27">
        <f t="shared" si="5"/>
        <v>0</v>
      </c>
      <c r="T16" s="27">
        <f t="shared" si="6"/>
        <v>0</v>
      </c>
      <c r="U16" s="27">
        <f t="shared" si="7"/>
        <v>0</v>
      </c>
      <c r="V16" s="27">
        <f t="shared" si="8"/>
        <v>0</v>
      </c>
      <c r="W16" s="27">
        <f t="shared" si="9"/>
        <v>0</v>
      </c>
      <c r="X16" s="28">
        <f t="shared" si="10"/>
        <v>322.8487496163564</v>
      </c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33" customHeight="1">
      <c r="A17" s="37">
        <v>9</v>
      </c>
      <c r="B17" s="1" t="s">
        <v>63</v>
      </c>
      <c r="C17" s="74" t="s">
        <v>98</v>
      </c>
      <c r="D17" s="74" t="s">
        <v>101</v>
      </c>
      <c r="E17" s="3">
        <v>4</v>
      </c>
      <c r="F17" s="3"/>
      <c r="G17" s="2"/>
      <c r="H17" s="2"/>
      <c r="I17" s="2"/>
      <c r="J17" s="2"/>
      <c r="K17" s="2"/>
      <c r="L17" s="2"/>
      <c r="M17" s="2"/>
      <c r="N17" s="36">
        <f>X17</f>
        <v>277.09125905568123</v>
      </c>
      <c r="O17" s="27">
        <f t="shared" si="1"/>
        <v>277.09125905568123</v>
      </c>
      <c r="P17" s="27">
        <f t="shared" si="2"/>
        <v>0</v>
      </c>
      <c r="Q17" s="27">
        <f t="shared" si="3"/>
        <v>0</v>
      </c>
      <c r="R17" s="27">
        <f t="shared" si="4"/>
        <v>0</v>
      </c>
      <c r="S17" s="27">
        <f t="shared" si="5"/>
        <v>0</v>
      </c>
      <c r="T17" s="27">
        <f t="shared" si="6"/>
        <v>0</v>
      </c>
      <c r="U17" s="27">
        <f t="shared" si="7"/>
        <v>0</v>
      </c>
      <c r="V17" s="27">
        <f t="shared" si="8"/>
        <v>0</v>
      </c>
      <c r="W17" s="27">
        <f t="shared" si="9"/>
        <v>0</v>
      </c>
      <c r="X17" s="28">
        <f t="shared" si="10"/>
        <v>277.09125905568123</v>
      </c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33" customHeight="1">
      <c r="A18" s="37">
        <v>10</v>
      </c>
      <c r="B18" s="8"/>
      <c r="C18" s="1" t="s">
        <v>225</v>
      </c>
      <c r="D18" s="1" t="s">
        <v>224</v>
      </c>
      <c r="E18" s="8"/>
      <c r="F18" s="3"/>
      <c r="G18" s="2"/>
      <c r="H18" s="2"/>
      <c r="I18" s="2">
        <v>4</v>
      </c>
      <c r="J18" s="2"/>
      <c r="K18" s="2"/>
      <c r="L18" s="2"/>
      <c r="M18" s="2"/>
      <c r="N18" s="36">
        <f>X18</f>
        <v>277.09125905568123</v>
      </c>
      <c r="O18" s="27">
        <f t="shared" si="1"/>
        <v>0</v>
      </c>
      <c r="P18" s="27">
        <f t="shared" si="2"/>
        <v>0</v>
      </c>
      <c r="Q18" s="27">
        <f t="shared" si="3"/>
        <v>0</v>
      </c>
      <c r="R18" s="27">
        <f t="shared" si="4"/>
        <v>0</v>
      </c>
      <c r="S18" s="27">
        <f t="shared" si="5"/>
        <v>277.09125905568123</v>
      </c>
      <c r="T18" s="27">
        <f t="shared" si="6"/>
        <v>0</v>
      </c>
      <c r="U18" s="27">
        <f t="shared" si="7"/>
        <v>0</v>
      </c>
      <c r="V18" s="27">
        <f t="shared" si="8"/>
        <v>0</v>
      </c>
      <c r="W18" s="27">
        <f t="shared" si="9"/>
        <v>0</v>
      </c>
      <c r="X18" s="28">
        <f t="shared" si="10"/>
        <v>277.09125905568123</v>
      </c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33" customHeight="1">
      <c r="A19" s="37">
        <v>11</v>
      </c>
      <c r="B19" s="8" t="s">
        <v>171</v>
      </c>
      <c r="C19" s="84" t="s">
        <v>168</v>
      </c>
      <c r="D19" s="1"/>
      <c r="E19" s="9"/>
      <c r="F19" s="3"/>
      <c r="G19" s="2">
        <v>6</v>
      </c>
      <c r="H19" s="2"/>
      <c r="I19" s="2"/>
      <c r="J19" s="2"/>
      <c r="K19" s="2"/>
      <c r="L19" s="2"/>
      <c r="M19" s="2"/>
      <c r="N19" s="36">
        <f>X19</f>
        <v>225.93873660829993</v>
      </c>
      <c r="O19" s="27">
        <f t="shared" si="1"/>
        <v>0</v>
      </c>
      <c r="P19" s="27">
        <f t="shared" si="2"/>
        <v>0</v>
      </c>
      <c r="Q19" s="27">
        <f t="shared" si="3"/>
        <v>225.93873660829993</v>
      </c>
      <c r="R19" s="27">
        <f t="shared" si="4"/>
        <v>0</v>
      </c>
      <c r="S19" s="27">
        <f t="shared" si="5"/>
        <v>0</v>
      </c>
      <c r="T19" s="27">
        <f t="shared" si="6"/>
        <v>0</v>
      </c>
      <c r="U19" s="27">
        <f t="shared" si="7"/>
        <v>0</v>
      </c>
      <c r="V19" s="27">
        <f t="shared" si="8"/>
        <v>0</v>
      </c>
      <c r="W19" s="27">
        <f t="shared" si="9"/>
        <v>0</v>
      </c>
      <c r="X19" s="28">
        <f t="shared" si="10"/>
        <v>225.93873660829993</v>
      </c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33" customHeight="1">
      <c r="A20" s="37">
        <v>12</v>
      </c>
      <c r="B20" s="4"/>
      <c r="C20" s="1" t="s">
        <v>48</v>
      </c>
      <c r="D20" s="4" t="s">
        <v>56</v>
      </c>
      <c r="E20" s="4"/>
      <c r="F20" s="4">
        <v>4</v>
      </c>
      <c r="G20" s="2"/>
      <c r="H20" s="2"/>
      <c r="I20" s="2"/>
      <c r="J20" s="2"/>
      <c r="K20" s="2"/>
      <c r="L20" s="2"/>
      <c r="M20" s="2"/>
      <c r="N20" s="36">
        <f>X20</f>
        <v>197.9100130080564</v>
      </c>
      <c r="O20" s="27">
        <f t="shared" si="1"/>
        <v>0</v>
      </c>
      <c r="P20" s="27">
        <f t="shared" si="2"/>
        <v>197.9100130080564</v>
      </c>
      <c r="Q20" s="27">
        <f t="shared" si="3"/>
        <v>0</v>
      </c>
      <c r="R20" s="27">
        <f t="shared" si="4"/>
        <v>0</v>
      </c>
      <c r="S20" s="27">
        <f t="shared" si="5"/>
        <v>0</v>
      </c>
      <c r="T20" s="27">
        <f t="shared" si="6"/>
        <v>0</v>
      </c>
      <c r="U20" s="27">
        <f t="shared" si="7"/>
        <v>0</v>
      </c>
      <c r="V20" s="27">
        <f t="shared" si="8"/>
        <v>0</v>
      </c>
      <c r="W20" s="27">
        <f t="shared" si="9"/>
        <v>0</v>
      </c>
      <c r="X20" s="28">
        <f t="shared" si="10"/>
        <v>197.9100130080564</v>
      </c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33" customHeight="1">
      <c r="A21" s="37">
        <v>13</v>
      </c>
      <c r="B21" s="1"/>
      <c r="C21" s="1" t="s">
        <v>226</v>
      </c>
      <c r="D21" s="1" t="s">
        <v>227</v>
      </c>
      <c r="E21" s="3"/>
      <c r="F21" s="3"/>
      <c r="G21" s="2"/>
      <c r="H21" s="2"/>
      <c r="I21" s="2">
        <v>5</v>
      </c>
      <c r="J21" s="2"/>
      <c r="K21" s="2"/>
      <c r="L21" s="2"/>
      <c r="M21" s="2"/>
      <c r="N21" s="36">
        <f>X21</f>
        <v>180.18124604762482</v>
      </c>
      <c r="O21" s="27">
        <f t="shared" si="1"/>
        <v>0</v>
      </c>
      <c r="P21" s="27">
        <f t="shared" si="2"/>
        <v>0</v>
      </c>
      <c r="Q21" s="27">
        <f t="shared" si="3"/>
        <v>0</v>
      </c>
      <c r="R21" s="27">
        <f t="shared" si="4"/>
        <v>0</v>
      </c>
      <c r="S21" s="27">
        <f t="shared" si="5"/>
        <v>180.18124604762482</v>
      </c>
      <c r="T21" s="27">
        <f t="shared" si="6"/>
        <v>0</v>
      </c>
      <c r="U21" s="27">
        <f t="shared" si="7"/>
        <v>0</v>
      </c>
      <c r="V21" s="27">
        <f t="shared" si="8"/>
        <v>0</v>
      </c>
      <c r="W21" s="27">
        <f t="shared" si="9"/>
        <v>0</v>
      </c>
      <c r="X21" s="28">
        <f t="shared" si="10"/>
        <v>180.18124604762482</v>
      </c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33" customHeight="1">
      <c r="A22" s="37">
        <v>14</v>
      </c>
      <c r="B22" s="108" t="s">
        <v>172</v>
      </c>
      <c r="C22" s="84" t="s">
        <v>169</v>
      </c>
      <c r="D22" s="3"/>
      <c r="E22" s="3"/>
      <c r="F22" s="3"/>
      <c r="G22" s="2">
        <v>7</v>
      </c>
      <c r="H22" s="2"/>
      <c r="I22" s="2"/>
      <c r="J22" s="2"/>
      <c r="K22" s="2"/>
      <c r="L22" s="2"/>
      <c r="M22" s="2"/>
      <c r="N22" s="36">
        <f>X22</f>
        <v>158.99194697768672</v>
      </c>
      <c r="O22" s="27">
        <f t="shared" si="1"/>
        <v>0</v>
      </c>
      <c r="P22" s="27">
        <f t="shared" si="2"/>
        <v>0</v>
      </c>
      <c r="Q22" s="27">
        <f t="shared" si="3"/>
        <v>158.99194697768672</v>
      </c>
      <c r="R22" s="27">
        <f t="shared" si="4"/>
        <v>0</v>
      </c>
      <c r="S22" s="27">
        <f t="shared" si="5"/>
        <v>0</v>
      </c>
      <c r="T22" s="27">
        <f t="shared" si="6"/>
        <v>0</v>
      </c>
      <c r="U22" s="27">
        <f t="shared" si="7"/>
        <v>0</v>
      </c>
      <c r="V22" s="27">
        <f t="shared" si="8"/>
        <v>0</v>
      </c>
      <c r="W22" s="27">
        <f t="shared" si="9"/>
        <v>0</v>
      </c>
      <c r="X22" s="28">
        <f t="shared" si="10"/>
        <v>158.99194697768672</v>
      </c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33" customHeight="1">
      <c r="A23" s="37">
        <v>15</v>
      </c>
      <c r="B23" s="8"/>
      <c r="C23" s="8" t="s">
        <v>203</v>
      </c>
      <c r="D23" s="45" t="s">
        <v>204</v>
      </c>
      <c r="E23" s="8"/>
      <c r="F23" s="8"/>
      <c r="G23" s="2"/>
      <c r="H23" s="2">
        <v>5</v>
      </c>
      <c r="I23" s="2"/>
      <c r="J23" s="2"/>
      <c r="K23" s="2"/>
      <c r="L23" s="2"/>
      <c r="M23" s="2"/>
      <c r="N23" s="36">
        <f>X23</f>
        <v>111.10000000000001</v>
      </c>
      <c r="O23" s="27">
        <f t="shared" si="1"/>
        <v>0</v>
      </c>
      <c r="P23" s="27">
        <f t="shared" si="2"/>
        <v>0</v>
      </c>
      <c r="Q23" s="27">
        <f t="shared" si="3"/>
        <v>0</v>
      </c>
      <c r="R23" s="27">
        <f t="shared" si="4"/>
        <v>111.10000000000001</v>
      </c>
      <c r="S23" s="27">
        <f t="shared" si="5"/>
        <v>0</v>
      </c>
      <c r="T23" s="27">
        <f t="shared" si="6"/>
        <v>0</v>
      </c>
      <c r="U23" s="27">
        <f t="shared" si="7"/>
        <v>0</v>
      </c>
      <c r="V23" s="27">
        <f t="shared" si="8"/>
        <v>0</v>
      </c>
      <c r="W23" s="27">
        <f t="shared" si="9"/>
        <v>0</v>
      </c>
      <c r="X23" s="28">
        <f t="shared" si="10"/>
        <v>111.10000000000001</v>
      </c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33" customHeight="1">
      <c r="A24" s="37">
        <v>16</v>
      </c>
      <c r="B24" s="56"/>
      <c r="C24" s="1" t="s">
        <v>100</v>
      </c>
      <c r="D24" s="37" t="s">
        <v>102</v>
      </c>
      <c r="E24" s="37">
        <v>6</v>
      </c>
      <c r="F24" s="37"/>
      <c r="G24" s="2"/>
      <c r="H24" s="2"/>
      <c r="I24" s="2"/>
      <c r="J24" s="2"/>
      <c r="K24" s="2"/>
      <c r="L24" s="2"/>
      <c r="M24" s="2"/>
      <c r="N24" s="36">
        <f>X24</f>
        <v>101</v>
      </c>
      <c r="O24" s="27">
        <f t="shared" si="1"/>
        <v>101</v>
      </c>
      <c r="P24" s="27">
        <f t="shared" si="2"/>
        <v>0</v>
      </c>
      <c r="Q24" s="27">
        <f t="shared" si="3"/>
        <v>0</v>
      </c>
      <c r="R24" s="27">
        <f t="shared" si="4"/>
        <v>0</v>
      </c>
      <c r="S24" s="27">
        <f t="shared" si="5"/>
        <v>0</v>
      </c>
      <c r="T24" s="27">
        <f t="shared" si="6"/>
        <v>0</v>
      </c>
      <c r="U24" s="27">
        <f t="shared" si="7"/>
        <v>0</v>
      </c>
      <c r="V24" s="27">
        <f t="shared" si="8"/>
        <v>0</v>
      </c>
      <c r="W24" s="27">
        <f t="shared" si="9"/>
        <v>0</v>
      </c>
      <c r="X24" s="28">
        <f t="shared" si="10"/>
        <v>101</v>
      </c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33" customHeight="1">
      <c r="A25" s="37">
        <v>17</v>
      </c>
      <c r="B25" s="4"/>
      <c r="C25" s="1" t="s">
        <v>54</v>
      </c>
      <c r="D25" s="1" t="s">
        <v>55</v>
      </c>
      <c r="E25" s="3"/>
      <c r="F25" s="3">
        <v>5</v>
      </c>
      <c r="G25" s="2"/>
      <c r="H25" s="2"/>
      <c r="I25" s="2"/>
      <c r="J25" s="2"/>
      <c r="K25" s="2"/>
      <c r="L25" s="2"/>
      <c r="M25" s="2"/>
      <c r="N25" s="36">
        <f>X25</f>
        <v>101</v>
      </c>
      <c r="O25" s="27">
        <f t="shared" si="1"/>
        <v>0</v>
      </c>
      <c r="P25" s="27">
        <f t="shared" si="2"/>
        <v>101</v>
      </c>
      <c r="Q25" s="27">
        <f t="shared" si="3"/>
        <v>0</v>
      </c>
      <c r="R25" s="27">
        <f t="shared" si="4"/>
        <v>0</v>
      </c>
      <c r="S25" s="27">
        <f t="shared" si="5"/>
        <v>0</v>
      </c>
      <c r="T25" s="27">
        <f t="shared" si="6"/>
        <v>0</v>
      </c>
      <c r="U25" s="27">
        <f t="shared" si="7"/>
        <v>0</v>
      </c>
      <c r="V25" s="27">
        <f t="shared" si="8"/>
        <v>0</v>
      </c>
      <c r="W25" s="27">
        <f t="shared" si="9"/>
        <v>0</v>
      </c>
      <c r="X25" s="28">
        <f t="shared" si="10"/>
        <v>101</v>
      </c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33" customHeight="1">
      <c r="A26" s="37">
        <v>18</v>
      </c>
      <c r="B26" s="1"/>
      <c r="C26" s="84" t="s">
        <v>170</v>
      </c>
      <c r="D26" s="1"/>
      <c r="E26" s="1"/>
      <c r="F26" s="3"/>
      <c r="G26" s="2">
        <v>8</v>
      </c>
      <c r="H26" s="2"/>
      <c r="I26" s="2"/>
      <c r="J26" s="2"/>
      <c r="K26" s="2"/>
      <c r="L26" s="2"/>
      <c r="M26" s="2"/>
      <c r="N26" s="36">
        <f>X26</f>
        <v>101</v>
      </c>
      <c r="O26" s="27">
        <f t="shared" si="1"/>
        <v>0</v>
      </c>
      <c r="P26" s="27">
        <f t="shared" si="2"/>
        <v>0</v>
      </c>
      <c r="Q26" s="27">
        <f t="shared" si="3"/>
        <v>101</v>
      </c>
      <c r="R26" s="27">
        <f t="shared" si="4"/>
        <v>0</v>
      </c>
      <c r="S26" s="27">
        <f t="shared" si="5"/>
        <v>0</v>
      </c>
      <c r="T26" s="27">
        <f t="shared" si="6"/>
        <v>0</v>
      </c>
      <c r="U26" s="27">
        <f t="shared" si="7"/>
        <v>0</v>
      </c>
      <c r="V26" s="27">
        <f t="shared" si="8"/>
        <v>0</v>
      </c>
      <c r="W26" s="27">
        <f t="shared" si="9"/>
        <v>0</v>
      </c>
      <c r="X26" s="28">
        <f t="shared" si="10"/>
        <v>101</v>
      </c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33" customHeight="1">
      <c r="A27" s="37">
        <v>19</v>
      </c>
      <c r="B27" s="1"/>
      <c r="C27" s="1" t="s">
        <v>228</v>
      </c>
      <c r="D27" s="1" t="s">
        <v>229</v>
      </c>
      <c r="E27" s="1"/>
      <c r="F27" s="4"/>
      <c r="G27" s="2"/>
      <c r="H27" s="2"/>
      <c r="I27" s="2">
        <v>6</v>
      </c>
      <c r="J27" s="2"/>
      <c r="K27" s="2"/>
      <c r="L27" s="2"/>
      <c r="M27" s="2"/>
      <c r="N27" s="36">
        <f>X27</f>
        <v>101</v>
      </c>
      <c r="O27" s="27">
        <f t="shared" si="1"/>
        <v>0</v>
      </c>
      <c r="P27" s="27">
        <f t="shared" si="2"/>
        <v>0</v>
      </c>
      <c r="Q27" s="27">
        <f t="shared" si="3"/>
        <v>0</v>
      </c>
      <c r="R27" s="27">
        <f t="shared" si="4"/>
        <v>0</v>
      </c>
      <c r="S27" s="27">
        <f t="shared" si="5"/>
        <v>101</v>
      </c>
      <c r="T27" s="27">
        <f t="shared" si="6"/>
        <v>0</v>
      </c>
      <c r="U27" s="27">
        <f t="shared" si="7"/>
        <v>0</v>
      </c>
      <c r="V27" s="27">
        <f t="shared" si="8"/>
        <v>0</v>
      </c>
      <c r="W27" s="27">
        <f t="shared" si="9"/>
        <v>0</v>
      </c>
      <c r="X27" s="28">
        <f t="shared" si="10"/>
        <v>101</v>
      </c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33" customHeight="1">
      <c r="A28" s="37">
        <v>20</v>
      </c>
      <c r="B28" s="8"/>
      <c r="C28" s="8"/>
      <c r="D28" s="9"/>
      <c r="E28" s="9"/>
      <c r="F28" s="3"/>
      <c r="G28" s="2"/>
      <c r="H28" s="2"/>
      <c r="I28" s="2"/>
      <c r="J28" s="2"/>
      <c r="K28" s="2"/>
      <c r="L28" s="2"/>
      <c r="M28" s="2"/>
      <c r="N28" s="36">
        <f aca="true" t="shared" si="11" ref="N24:N45">X28</f>
        <v>0</v>
      </c>
      <c r="O28" s="27">
        <f aca="true" t="shared" si="12" ref="O28:P48">IF(OR(E28="",E28="-"),0,E$8*(101+1000*LOG10(E$7/E28)))</f>
        <v>0</v>
      </c>
      <c r="P28" s="27">
        <f t="shared" si="12"/>
        <v>0</v>
      </c>
      <c r="Q28" s="27">
        <f aca="true" t="shared" si="13" ref="Q28:Q48">IF(OR(G28="",G28="-"),0,G$8*(101+1000*LOG10(G$7/G28)))</f>
        <v>0</v>
      </c>
      <c r="R28" s="27">
        <f aca="true" t="shared" si="14" ref="R28:R48">IF(OR(H28="",H28="-"),0,H$8*(101+1000*LOG10(H$7/H28)))</f>
        <v>0</v>
      </c>
      <c r="S28" s="27">
        <f aca="true" t="shared" si="15" ref="S28:S48">IF(OR(I28="",I28="-"),0,I$8*(101+1000*LOG10(I$7/I28)))</f>
        <v>0</v>
      </c>
      <c r="T28" s="27">
        <f aca="true" t="shared" si="16" ref="T28:T48">IF(OR(J28="",J28="-"),0,J$8*(101+1000*LOG10(J$7/J28)))</f>
        <v>0</v>
      </c>
      <c r="U28" s="27">
        <f aca="true" t="shared" si="17" ref="U28:U48">IF(OR(K28="",K28="-"),0,K$8*(101+1000*LOG10(K$7/K28)))</f>
        <v>0</v>
      </c>
      <c r="V28" s="27">
        <f aca="true" t="shared" si="18" ref="V28:V48">IF(OR(L28="",L28="-"),0,L$8*(101+1000*LOG10(L$7/L28)))</f>
        <v>0</v>
      </c>
      <c r="W28" s="27">
        <f aca="true" t="shared" si="19" ref="W28:W48">IF(OR(M28="",M28="-"),0,M$8*(101+1000*LOG10(M$7/M28)))</f>
        <v>0</v>
      </c>
      <c r="X28" s="28">
        <f t="shared" si="10"/>
        <v>0</v>
      </c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33" customHeight="1">
      <c r="A29" s="37">
        <v>21</v>
      </c>
      <c r="B29" s="3"/>
      <c r="C29" s="1"/>
      <c r="D29" s="1"/>
      <c r="E29" s="3"/>
      <c r="F29" s="3"/>
      <c r="G29" s="2"/>
      <c r="H29" s="2"/>
      <c r="I29" s="2"/>
      <c r="J29" s="2"/>
      <c r="K29" s="2"/>
      <c r="L29" s="2"/>
      <c r="M29" s="2"/>
      <c r="N29" s="36">
        <f t="shared" si="11"/>
        <v>0</v>
      </c>
      <c r="O29" s="27">
        <f t="shared" si="12"/>
        <v>0</v>
      </c>
      <c r="P29" s="27">
        <f t="shared" si="12"/>
        <v>0</v>
      </c>
      <c r="Q29" s="27">
        <f t="shared" si="13"/>
        <v>0</v>
      </c>
      <c r="R29" s="27">
        <f t="shared" si="14"/>
        <v>0</v>
      </c>
      <c r="S29" s="27">
        <f t="shared" si="15"/>
        <v>0</v>
      </c>
      <c r="T29" s="27">
        <f t="shared" si="16"/>
        <v>0</v>
      </c>
      <c r="U29" s="27">
        <f t="shared" si="17"/>
        <v>0</v>
      </c>
      <c r="V29" s="27">
        <f t="shared" si="18"/>
        <v>0</v>
      </c>
      <c r="W29" s="27">
        <f t="shared" si="19"/>
        <v>0</v>
      </c>
      <c r="X29" s="28">
        <f t="shared" si="10"/>
        <v>0</v>
      </c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33" customHeight="1">
      <c r="A30" s="37">
        <v>22</v>
      </c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  <c r="N30" s="36">
        <f t="shared" si="11"/>
        <v>0</v>
      </c>
      <c r="O30" s="27">
        <f t="shared" si="12"/>
        <v>0</v>
      </c>
      <c r="P30" s="27">
        <f t="shared" si="12"/>
        <v>0</v>
      </c>
      <c r="Q30" s="27">
        <f t="shared" si="13"/>
        <v>0</v>
      </c>
      <c r="R30" s="27">
        <f t="shared" si="14"/>
        <v>0</v>
      </c>
      <c r="S30" s="27">
        <f t="shared" si="15"/>
        <v>0</v>
      </c>
      <c r="T30" s="27">
        <f t="shared" si="16"/>
        <v>0</v>
      </c>
      <c r="U30" s="27">
        <f t="shared" si="17"/>
        <v>0</v>
      </c>
      <c r="V30" s="27">
        <f t="shared" si="18"/>
        <v>0</v>
      </c>
      <c r="W30" s="27">
        <f t="shared" si="19"/>
        <v>0</v>
      </c>
      <c r="X30" s="28">
        <f t="shared" si="10"/>
        <v>0</v>
      </c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33" customHeight="1">
      <c r="A31" s="37">
        <v>23</v>
      </c>
      <c r="B31" s="4"/>
      <c r="C31" s="1"/>
      <c r="D31" s="4"/>
      <c r="E31" s="4"/>
      <c r="F31" s="4"/>
      <c r="G31" s="2"/>
      <c r="H31" s="2"/>
      <c r="I31" s="2"/>
      <c r="J31" s="2"/>
      <c r="K31" s="2"/>
      <c r="L31" s="2"/>
      <c r="M31" s="2"/>
      <c r="N31" s="36">
        <f t="shared" si="11"/>
        <v>0</v>
      </c>
      <c r="O31" s="27">
        <f t="shared" si="12"/>
        <v>0</v>
      </c>
      <c r="P31" s="27">
        <f t="shared" si="12"/>
        <v>0</v>
      </c>
      <c r="Q31" s="27">
        <f t="shared" si="13"/>
        <v>0</v>
      </c>
      <c r="R31" s="27">
        <f t="shared" si="14"/>
        <v>0</v>
      </c>
      <c r="S31" s="27">
        <f t="shared" si="15"/>
        <v>0</v>
      </c>
      <c r="T31" s="27">
        <f t="shared" si="16"/>
        <v>0</v>
      </c>
      <c r="U31" s="27">
        <f t="shared" si="17"/>
        <v>0</v>
      </c>
      <c r="V31" s="27">
        <f t="shared" si="18"/>
        <v>0</v>
      </c>
      <c r="W31" s="27">
        <f t="shared" si="19"/>
        <v>0</v>
      </c>
      <c r="X31" s="28">
        <f t="shared" si="10"/>
        <v>0</v>
      </c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33" customHeight="1">
      <c r="A32" s="37">
        <v>24</v>
      </c>
      <c r="B32" s="1"/>
      <c r="C32" s="74"/>
      <c r="D32" s="75"/>
      <c r="E32" s="3"/>
      <c r="F32" s="3"/>
      <c r="G32" s="2"/>
      <c r="H32" s="2"/>
      <c r="I32" s="2"/>
      <c r="J32" s="2"/>
      <c r="K32" s="2"/>
      <c r="L32" s="2"/>
      <c r="M32" s="2"/>
      <c r="N32" s="36">
        <f t="shared" si="11"/>
        <v>0</v>
      </c>
      <c r="O32" s="27">
        <f t="shared" si="12"/>
        <v>0</v>
      </c>
      <c r="P32" s="27">
        <f t="shared" si="12"/>
        <v>0</v>
      </c>
      <c r="Q32" s="27">
        <f t="shared" si="13"/>
        <v>0</v>
      </c>
      <c r="R32" s="27">
        <f t="shared" si="14"/>
        <v>0</v>
      </c>
      <c r="S32" s="27">
        <f t="shared" si="15"/>
        <v>0</v>
      </c>
      <c r="T32" s="27">
        <f t="shared" si="16"/>
        <v>0</v>
      </c>
      <c r="U32" s="27">
        <f t="shared" si="17"/>
        <v>0</v>
      </c>
      <c r="V32" s="27">
        <f t="shared" si="18"/>
        <v>0</v>
      </c>
      <c r="W32" s="27">
        <f t="shared" si="19"/>
        <v>0</v>
      </c>
      <c r="X32" s="28">
        <f t="shared" si="10"/>
        <v>0</v>
      </c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33" customHeight="1">
      <c r="A33" s="37">
        <v>25</v>
      </c>
      <c r="B33" s="1"/>
      <c r="C33" s="1"/>
      <c r="D33" s="1"/>
      <c r="E33" s="3"/>
      <c r="F33" s="3"/>
      <c r="G33" s="2"/>
      <c r="H33" s="2"/>
      <c r="I33" s="2"/>
      <c r="J33" s="2"/>
      <c r="K33" s="2"/>
      <c r="L33" s="2"/>
      <c r="M33" s="2"/>
      <c r="N33" s="36">
        <f t="shared" si="11"/>
        <v>0</v>
      </c>
      <c r="O33" s="27">
        <f t="shared" si="12"/>
        <v>0</v>
      </c>
      <c r="P33" s="27">
        <f t="shared" si="12"/>
        <v>0</v>
      </c>
      <c r="Q33" s="27">
        <f t="shared" si="13"/>
        <v>0</v>
      </c>
      <c r="R33" s="27">
        <f t="shared" si="14"/>
        <v>0</v>
      </c>
      <c r="S33" s="27">
        <f t="shared" si="15"/>
        <v>0</v>
      </c>
      <c r="T33" s="27">
        <f t="shared" si="16"/>
        <v>0</v>
      </c>
      <c r="U33" s="27">
        <f t="shared" si="17"/>
        <v>0</v>
      </c>
      <c r="V33" s="27">
        <f t="shared" si="18"/>
        <v>0</v>
      </c>
      <c r="W33" s="27">
        <f t="shared" si="19"/>
        <v>0</v>
      </c>
      <c r="X33" s="28">
        <f t="shared" si="10"/>
        <v>0</v>
      </c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44" customFormat="1" ht="33" customHeight="1">
      <c r="A34" s="37">
        <v>26</v>
      </c>
      <c r="B34" s="1"/>
      <c r="C34" s="1"/>
      <c r="D34" s="1"/>
      <c r="E34" s="1"/>
      <c r="F34" s="3"/>
      <c r="G34" s="2"/>
      <c r="H34" s="2"/>
      <c r="I34" s="2"/>
      <c r="J34" s="2"/>
      <c r="K34" s="2"/>
      <c r="L34" s="2"/>
      <c r="M34" s="2"/>
      <c r="N34" s="36">
        <f t="shared" si="11"/>
        <v>0</v>
      </c>
      <c r="O34" s="40">
        <f t="shared" si="12"/>
        <v>0</v>
      </c>
      <c r="P34" s="40">
        <f t="shared" si="12"/>
        <v>0</v>
      </c>
      <c r="Q34" s="40">
        <f t="shared" si="13"/>
        <v>0</v>
      </c>
      <c r="R34" s="40">
        <f t="shared" si="14"/>
        <v>0</v>
      </c>
      <c r="S34" s="40">
        <f t="shared" si="15"/>
        <v>0</v>
      </c>
      <c r="T34" s="40">
        <f t="shared" si="16"/>
        <v>0</v>
      </c>
      <c r="U34" s="40">
        <f t="shared" si="17"/>
        <v>0</v>
      </c>
      <c r="V34" s="40">
        <f t="shared" si="18"/>
        <v>0</v>
      </c>
      <c r="W34" s="40">
        <f t="shared" si="19"/>
        <v>0</v>
      </c>
      <c r="X34" s="41">
        <f t="shared" si="10"/>
        <v>0</v>
      </c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s="44" customFormat="1" ht="33" customHeight="1">
      <c r="A35" s="37">
        <v>27</v>
      </c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36">
        <f t="shared" si="11"/>
        <v>0</v>
      </c>
      <c r="O35" s="40">
        <f t="shared" si="12"/>
        <v>0</v>
      </c>
      <c r="P35" s="40">
        <f t="shared" si="12"/>
        <v>0</v>
      </c>
      <c r="Q35" s="40">
        <f t="shared" si="13"/>
        <v>0</v>
      </c>
      <c r="R35" s="40">
        <f t="shared" si="14"/>
        <v>0</v>
      </c>
      <c r="S35" s="40">
        <f t="shared" si="15"/>
        <v>0</v>
      </c>
      <c r="T35" s="40">
        <f t="shared" si="16"/>
        <v>0</v>
      </c>
      <c r="U35" s="40">
        <f t="shared" si="17"/>
        <v>0</v>
      </c>
      <c r="V35" s="40">
        <f t="shared" si="18"/>
        <v>0</v>
      </c>
      <c r="W35" s="40">
        <f t="shared" si="19"/>
        <v>0</v>
      </c>
      <c r="X35" s="41">
        <f t="shared" si="10"/>
        <v>0</v>
      </c>
      <c r="Y35" s="42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44" customFormat="1" ht="33" customHeight="1">
      <c r="A36" s="37">
        <v>28</v>
      </c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36">
        <f t="shared" si="11"/>
        <v>0</v>
      </c>
      <c r="O36" s="40">
        <f t="shared" si="12"/>
        <v>0</v>
      </c>
      <c r="P36" s="40">
        <f t="shared" si="12"/>
        <v>0</v>
      </c>
      <c r="Q36" s="40">
        <f t="shared" si="13"/>
        <v>0</v>
      </c>
      <c r="R36" s="40">
        <f t="shared" si="14"/>
        <v>0</v>
      </c>
      <c r="S36" s="40">
        <f t="shared" si="15"/>
        <v>0</v>
      </c>
      <c r="T36" s="40">
        <f t="shared" si="16"/>
        <v>0</v>
      </c>
      <c r="U36" s="40">
        <f t="shared" si="17"/>
        <v>0</v>
      </c>
      <c r="V36" s="40">
        <f t="shared" si="18"/>
        <v>0</v>
      </c>
      <c r="W36" s="40">
        <f t="shared" si="19"/>
        <v>0</v>
      </c>
      <c r="X36" s="41">
        <f t="shared" si="10"/>
        <v>0</v>
      </c>
      <c r="Y36" s="42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44" customFormat="1" ht="33" customHeight="1">
      <c r="A37" s="37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36">
        <f t="shared" si="11"/>
        <v>0</v>
      </c>
      <c r="O37" s="40">
        <f t="shared" si="12"/>
        <v>0</v>
      </c>
      <c r="P37" s="40">
        <f t="shared" si="12"/>
        <v>0</v>
      </c>
      <c r="Q37" s="40">
        <f t="shared" si="13"/>
        <v>0</v>
      </c>
      <c r="R37" s="40">
        <f t="shared" si="14"/>
        <v>0</v>
      </c>
      <c r="S37" s="40">
        <f t="shared" si="15"/>
        <v>0</v>
      </c>
      <c r="T37" s="40">
        <f t="shared" si="16"/>
        <v>0</v>
      </c>
      <c r="U37" s="40">
        <f t="shared" si="17"/>
        <v>0</v>
      </c>
      <c r="V37" s="40">
        <f t="shared" si="18"/>
        <v>0</v>
      </c>
      <c r="W37" s="40">
        <f t="shared" si="19"/>
        <v>0</v>
      </c>
      <c r="X37" s="41">
        <f t="shared" si="10"/>
        <v>0</v>
      </c>
      <c r="Y37" s="42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44" customFormat="1" ht="33" customHeight="1">
      <c r="A38" s="37">
        <v>30</v>
      </c>
      <c r="B38" s="1"/>
      <c r="C38" s="1"/>
      <c r="D38" s="1"/>
      <c r="E38" s="9"/>
      <c r="F38" s="8"/>
      <c r="G38" s="2"/>
      <c r="H38" s="2"/>
      <c r="I38" s="2"/>
      <c r="J38" s="2"/>
      <c r="K38" s="2"/>
      <c r="L38" s="2"/>
      <c r="M38" s="2"/>
      <c r="N38" s="36">
        <f t="shared" si="11"/>
        <v>0</v>
      </c>
      <c r="O38" s="40">
        <f t="shared" si="12"/>
        <v>0</v>
      </c>
      <c r="P38" s="40">
        <f t="shared" si="12"/>
        <v>0</v>
      </c>
      <c r="Q38" s="40">
        <f t="shared" si="13"/>
        <v>0</v>
      </c>
      <c r="R38" s="40">
        <f t="shared" si="14"/>
        <v>0</v>
      </c>
      <c r="S38" s="40">
        <f t="shared" si="15"/>
        <v>0</v>
      </c>
      <c r="T38" s="40">
        <f t="shared" si="16"/>
        <v>0</v>
      </c>
      <c r="U38" s="40">
        <f t="shared" si="17"/>
        <v>0</v>
      </c>
      <c r="V38" s="40">
        <f t="shared" si="18"/>
        <v>0</v>
      </c>
      <c r="W38" s="40">
        <f t="shared" si="19"/>
        <v>0</v>
      </c>
      <c r="X38" s="41">
        <f t="shared" si="10"/>
        <v>0</v>
      </c>
      <c r="Y38" s="42"/>
      <c r="Z38" s="42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s="44" customFormat="1" ht="33" customHeight="1">
      <c r="A39" s="37">
        <v>31</v>
      </c>
      <c r="B39" s="1"/>
      <c r="C39" s="1"/>
      <c r="D39" s="1"/>
      <c r="E39" s="4"/>
      <c r="F39" s="4"/>
      <c r="G39" s="2"/>
      <c r="H39" s="2"/>
      <c r="I39" s="2"/>
      <c r="J39" s="2"/>
      <c r="K39" s="2"/>
      <c r="L39" s="2"/>
      <c r="M39" s="2"/>
      <c r="N39" s="36">
        <f t="shared" si="11"/>
        <v>0</v>
      </c>
      <c r="O39" s="40">
        <f t="shared" si="12"/>
        <v>0</v>
      </c>
      <c r="P39" s="40">
        <f t="shared" si="12"/>
        <v>0</v>
      </c>
      <c r="Q39" s="40">
        <f t="shared" si="13"/>
        <v>0</v>
      </c>
      <c r="R39" s="40">
        <f t="shared" si="14"/>
        <v>0</v>
      </c>
      <c r="S39" s="40">
        <f t="shared" si="15"/>
        <v>0</v>
      </c>
      <c r="T39" s="40">
        <f t="shared" si="16"/>
        <v>0</v>
      </c>
      <c r="U39" s="40">
        <f t="shared" si="17"/>
        <v>0</v>
      </c>
      <c r="V39" s="40">
        <f t="shared" si="18"/>
        <v>0</v>
      </c>
      <c r="W39" s="40">
        <f t="shared" si="19"/>
        <v>0</v>
      </c>
      <c r="X39" s="41">
        <f t="shared" si="10"/>
        <v>0</v>
      </c>
      <c r="Y39" s="42"/>
      <c r="Z39" s="42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s="44" customFormat="1" ht="33" customHeight="1">
      <c r="A40" s="37">
        <v>32</v>
      </c>
      <c r="B40" s="1"/>
      <c r="C40" s="60"/>
      <c r="D40" s="60"/>
      <c r="E40" s="8"/>
      <c r="F40" s="8"/>
      <c r="G40" s="2"/>
      <c r="H40" s="2"/>
      <c r="I40" s="2"/>
      <c r="J40" s="2"/>
      <c r="K40" s="2"/>
      <c r="L40" s="2"/>
      <c r="M40" s="2"/>
      <c r="N40" s="36">
        <f t="shared" si="11"/>
        <v>0</v>
      </c>
      <c r="O40" s="40">
        <f t="shared" si="12"/>
        <v>0</v>
      </c>
      <c r="P40" s="40">
        <f t="shared" si="12"/>
        <v>0</v>
      </c>
      <c r="Q40" s="40">
        <f t="shared" si="13"/>
        <v>0</v>
      </c>
      <c r="R40" s="40">
        <f t="shared" si="14"/>
        <v>0</v>
      </c>
      <c r="S40" s="40">
        <f t="shared" si="15"/>
        <v>0</v>
      </c>
      <c r="T40" s="40">
        <f t="shared" si="16"/>
        <v>0</v>
      </c>
      <c r="U40" s="40">
        <f t="shared" si="17"/>
        <v>0</v>
      </c>
      <c r="V40" s="40">
        <f t="shared" si="18"/>
        <v>0</v>
      </c>
      <c r="W40" s="40">
        <f t="shared" si="19"/>
        <v>0</v>
      </c>
      <c r="X40" s="41">
        <f t="shared" si="10"/>
        <v>0</v>
      </c>
      <c r="Y40" s="42"/>
      <c r="Z40" s="42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s="44" customFormat="1" ht="33" customHeight="1">
      <c r="A41" s="37">
        <v>33</v>
      </c>
      <c r="B41" s="4"/>
      <c r="C41" s="1"/>
      <c r="D41" s="4"/>
      <c r="E41" s="4"/>
      <c r="F41" s="4"/>
      <c r="G41" s="2"/>
      <c r="H41" s="2"/>
      <c r="I41" s="2"/>
      <c r="J41" s="2"/>
      <c r="K41" s="2"/>
      <c r="L41" s="2"/>
      <c r="M41" s="2"/>
      <c r="N41" s="36">
        <f t="shared" si="11"/>
        <v>0</v>
      </c>
      <c r="O41" s="40">
        <f t="shared" si="12"/>
        <v>0</v>
      </c>
      <c r="P41" s="40">
        <f t="shared" si="12"/>
        <v>0</v>
      </c>
      <c r="Q41" s="40">
        <f t="shared" si="13"/>
        <v>0</v>
      </c>
      <c r="R41" s="40">
        <f t="shared" si="14"/>
        <v>0</v>
      </c>
      <c r="S41" s="40">
        <f t="shared" si="15"/>
        <v>0</v>
      </c>
      <c r="T41" s="40">
        <f t="shared" si="16"/>
        <v>0</v>
      </c>
      <c r="U41" s="40">
        <f t="shared" si="17"/>
        <v>0</v>
      </c>
      <c r="V41" s="40">
        <f t="shared" si="18"/>
        <v>0</v>
      </c>
      <c r="W41" s="40">
        <f t="shared" si="19"/>
        <v>0</v>
      </c>
      <c r="X41" s="41">
        <f t="shared" si="10"/>
        <v>0</v>
      </c>
      <c r="Y41" s="42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s="44" customFormat="1" ht="33" customHeight="1">
      <c r="A42" s="37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36">
        <f t="shared" si="11"/>
        <v>0</v>
      </c>
      <c r="O42" s="40">
        <f t="shared" si="12"/>
        <v>0</v>
      </c>
      <c r="P42" s="40">
        <f t="shared" si="12"/>
        <v>0</v>
      </c>
      <c r="Q42" s="40">
        <f t="shared" si="13"/>
        <v>0</v>
      </c>
      <c r="R42" s="40">
        <f t="shared" si="14"/>
        <v>0</v>
      </c>
      <c r="S42" s="40">
        <f t="shared" si="15"/>
        <v>0</v>
      </c>
      <c r="T42" s="40">
        <f t="shared" si="16"/>
        <v>0</v>
      </c>
      <c r="U42" s="40">
        <f t="shared" si="17"/>
        <v>0</v>
      </c>
      <c r="V42" s="40">
        <f t="shared" si="18"/>
        <v>0</v>
      </c>
      <c r="W42" s="40">
        <f t="shared" si="19"/>
        <v>0</v>
      </c>
      <c r="X42" s="41">
        <f t="shared" si="10"/>
        <v>0</v>
      </c>
      <c r="Y42" s="42"/>
      <c r="Z42" s="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s="44" customFormat="1" ht="33" customHeight="1">
      <c r="A43" s="37">
        <v>35</v>
      </c>
      <c r="B43" s="8"/>
      <c r="C43" s="8"/>
      <c r="D43" s="15"/>
      <c r="E43" s="9"/>
      <c r="F43" s="8"/>
      <c r="G43" s="2"/>
      <c r="H43" s="2"/>
      <c r="I43" s="2"/>
      <c r="J43" s="2"/>
      <c r="K43" s="2"/>
      <c r="L43" s="2"/>
      <c r="M43" s="2"/>
      <c r="N43" s="36">
        <f t="shared" si="11"/>
        <v>0</v>
      </c>
      <c r="O43" s="40">
        <f t="shared" si="12"/>
        <v>0</v>
      </c>
      <c r="P43" s="40">
        <f t="shared" si="12"/>
        <v>0</v>
      </c>
      <c r="Q43" s="40">
        <f t="shared" si="13"/>
        <v>0</v>
      </c>
      <c r="R43" s="40">
        <f t="shared" si="14"/>
        <v>0</v>
      </c>
      <c r="S43" s="40">
        <f t="shared" si="15"/>
        <v>0</v>
      </c>
      <c r="T43" s="40">
        <f t="shared" si="16"/>
        <v>0</v>
      </c>
      <c r="U43" s="40">
        <f t="shared" si="17"/>
        <v>0</v>
      </c>
      <c r="V43" s="40">
        <f t="shared" si="18"/>
        <v>0</v>
      </c>
      <c r="W43" s="40">
        <f t="shared" si="19"/>
        <v>0</v>
      </c>
      <c r="X43" s="41">
        <f t="shared" si="10"/>
        <v>0</v>
      </c>
      <c r="Y43" s="42"/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s="44" customFormat="1" ht="33" customHeight="1">
      <c r="A44" s="37">
        <v>36</v>
      </c>
      <c r="B44" s="3"/>
      <c r="C44" s="1"/>
      <c r="D44" s="1"/>
      <c r="E44" s="46"/>
      <c r="F44" s="3"/>
      <c r="G44" s="2"/>
      <c r="H44" s="2"/>
      <c r="I44" s="2"/>
      <c r="J44" s="2"/>
      <c r="K44" s="2"/>
      <c r="L44" s="2"/>
      <c r="M44" s="2"/>
      <c r="N44" s="36">
        <f t="shared" si="11"/>
        <v>0</v>
      </c>
      <c r="O44" s="40">
        <f t="shared" si="12"/>
        <v>0</v>
      </c>
      <c r="P44" s="40">
        <f t="shared" si="12"/>
        <v>0</v>
      </c>
      <c r="Q44" s="40">
        <f t="shared" si="13"/>
        <v>0</v>
      </c>
      <c r="R44" s="40">
        <f t="shared" si="14"/>
        <v>0</v>
      </c>
      <c r="S44" s="40">
        <f t="shared" si="15"/>
        <v>0</v>
      </c>
      <c r="T44" s="40">
        <f t="shared" si="16"/>
        <v>0</v>
      </c>
      <c r="U44" s="40">
        <f t="shared" si="17"/>
        <v>0</v>
      </c>
      <c r="V44" s="40">
        <f t="shared" si="18"/>
        <v>0</v>
      </c>
      <c r="W44" s="40">
        <f t="shared" si="19"/>
        <v>0</v>
      </c>
      <c r="X44" s="41">
        <f t="shared" si="10"/>
        <v>0</v>
      </c>
      <c r="Y44" s="42"/>
      <c r="Z44" s="4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s="44" customFormat="1" ht="33" customHeight="1">
      <c r="A45" s="37">
        <v>37</v>
      </c>
      <c r="B45" s="8"/>
      <c r="C45" s="1"/>
      <c r="D45" s="34"/>
      <c r="E45" s="8"/>
      <c r="F45" s="8"/>
      <c r="G45" s="2"/>
      <c r="H45" s="2"/>
      <c r="I45" s="2"/>
      <c r="J45" s="2"/>
      <c r="K45" s="2"/>
      <c r="L45" s="2"/>
      <c r="M45" s="2"/>
      <c r="N45" s="36">
        <f t="shared" si="11"/>
        <v>0</v>
      </c>
      <c r="O45" s="40">
        <f t="shared" si="12"/>
        <v>0</v>
      </c>
      <c r="P45" s="40">
        <f t="shared" si="12"/>
        <v>0</v>
      </c>
      <c r="Q45" s="40">
        <f t="shared" si="13"/>
        <v>0</v>
      </c>
      <c r="R45" s="40">
        <f t="shared" si="14"/>
        <v>0</v>
      </c>
      <c r="S45" s="40">
        <f t="shared" si="15"/>
        <v>0</v>
      </c>
      <c r="T45" s="40">
        <f t="shared" si="16"/>
        <v>0</v>
      </c>
      <c r="U45" s="40">
        <f t="shared" si="17"/>
        <v>0</v>
      </c>
      <c r="V45" s="40">
        <f t="shared" si="18"/>
        <v>0</v>
      </c>
      <c r="W45" s="40">
        <f t="shared" si="19"/>
        <v>0</v>
      </c>
      <c r="X45" s="41">
        <f t="shared" si="10"/>
        <v>0</v>
      </c>
      <c r="Y45" s="42"/>
      <c r="Z45" s="4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s="44" customFormat="1" ht="33" customHeight="1">
      <c r="A46" s="37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6">
        <f aca="true" t="shared" si="20" ref="N46:N55">X46</f>
        <v>0</v>
      </c>
      <c r="O46" s="40">
        <f t="shared" si="12"/>
        <v>0</v>
      </c>
      <c r="P46" s="40">
        <f t="shared" si="12"/>
        <v>0</v>
      </c>
      <c r="Q46" s="40">
        <f t="shared" si="13"/>
        <v>0</v>
      </c>
      <c r="R46" s="40">
        <f t="shared" si="14"/>
        <v>0</v>
      </c>
      <c r="S46" s="40">
        <f t="shared" si="15"/>
        <v>0</v>
      </c>
      <c r="T46" s="40">
        <f t="shared" si="16"/>
        <v>0</v>
      </c>
      <c r="U46" s="40">
        <f t="shared" si="17"/>
        <v>0</v>
      </c>
      <c r="V46" s="40">
        <f t="shared" si="18"/>
        <v>0</v>
      </c>
      <c r="W46" s="40">
        <f t="shared" si="19"/>
        <v>0</v>
      </c>
      <c r="X46" s="41">
        <f t="shared" si="10"/>
        <v>0</v>
      </c>
      <c r="Y46" s="42"/>
      <c r="Z46" s="4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s="44" customFormat="1" ht="33" customHeight="1">
      <c r="A47" s="37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6">
        <f t="shared" si="20"/>
        <v>0</v>
      </c>
      <c r="O47" s="40">
        <f t="shared" si="12"/>
        <v>0</v>
      </c>
      <c r="P47" s="40">
        <f t="shared" si="12"/>
        <v>0</v>
      </c>
      <c r="Q47" s="40">
        <f t="shared" si="13"/>
        <v>0</v>
      </c>
      <c r="R47" s="40">
        <f t="shared" si="14"/>
        <v>0</v>
      </c>
      <c r="S47" s="40">
        <f t="shared" si="15"/>
        <v>0</v>
      </c>
      <c r="T47" s="40">
        <f t="shared" si="16"/>
        <v>0</v>
      </c>
      <c r="U47" s="40">
        <f t="shared" si="17"/>
        <v>0</v>
      </c>
      <c r="V47" s="40">
        <f t="shared" si="18"/>
        <v>0</v>
      </c>
      <c r="W47" s="40">
        <f t="shared" si="19"/>
        <v>0</v>
      </c>
      <c r="X47" s="41">
        <f t="shared" si="10"/>
        <v>0</v>
      </c>
      <c r="Y47" s="42"/>
      <c r="Z47" s="42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44" customFormat="1" ht="33" customHeight="1">
      <c r="A48" s="37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6">
        <f t="shared" si="20"/>
        <v>0</v>
      </c>
      <c r="O48" s="40">
        <f t="shared" si="12"/>
        <v>0</v>
      </c>
      <c r="P48" s="40">
        <f t="shared" si="12"/>
        <v>0</v>
      </c>
      <c r="Q48" s="40">
        <f t="shared" si="13"/>
        <v>0</v>
      </c>
      <c r="R48" s="40">
        <f t="shared" si="14"/>
        <v>0</v>
      </c>
      <c r="S48" s="40">
        <f t="shared" si="15"/>
        <v>0</v>
      </c>
      <c r="T48" s="40">
        <f t="shared" si="16"/>
        <v>0</v>
      </c>
      <c r="U48" s="40">
        <f t="shared" si="17"/>
        <v>0</v>
      </c>
      <c r="V48" s="40">
        <f t="shared" si="18"/>
        <v>0</v>
      </c>
      <c r="W48" s="40">
        <f t="shared" si="19"/>
        <v>0</v>
      </c>
      <c r="X48" s="41">
        <f t="shared" si="10"/>
        <v>0</v>
      </c>
      <c r="Y48" s="42"/>
      <c r="Z48" s="42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44" customFormat="1" ht="33" customHeight="1">
      <c r="A49" s="37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6">
        <f t="shared" si="20"/>
        <v>0</v>
      </c>
      <c r="O49" s="40">
        <f aca="true" t="shared" si="21" ref="O49:O55">IF(OR(E49="",E49="-"),0,E$8*(101+1000*LOG10(E$7/E49)))</f>
        <v>0</v>
      </c>
      <c r="P49" s="40">
        <f aca="true" t="shared" si="22" ref="P49:T55">IF(OR(F49="",F49="-"),0,F$8*(101+1000*LOG10(F$7/F49)))</f>
        <v>0</v>
      </c>
      <c r="Q49" s="40">
        <f t="shared" si="22"/>
        <v>0</v>
      </c>
      <c r="R49" s="40">
        <f t="shared" si="22"/>
        <v>0</v>
      </c>
      <c r="S49" s="40">
        <f t="shared" si="22"/>
        <v>0</v>
      </c>
      <c r="T49" s="40">
        <f t="shared" si="22"/>
        <v>0</v>
      </c>
      <c r="U49" s="40">
        <f aca="true" t="shared" si="23" ref="U49:W55">IF(OR(K49="",K49="-"),0,K$8*(101+1000*LOG10(K$7/K49)))</f>
        <v>0</v>
      </c>
      <c r="V49" s="40">
        <f t="shared" si="23"/>
        <v>0</v>
      </c>
      <c r="W49" s="40">
        <f t="shared" si="23"/>
        <v>0</v>
      </c>
      <c r="X49" s="41">
        <f t="shared" si="10"/>
        <v>0</v>
      </c>
      <c r="Y49" s="42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s="44" customFormat="1" ht="33" customHeight="1">
      <c r="A50" s="37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6">
        <f t="shared" si="20"/>
        <v>0</v>
      </c>
      <c r="O50" s="40">
        <f t="shared" si="21"/>
        <v>0</v>
      </c>
      <c r="P50" s="40">
        <f t="shared" si="22"/>
        <v>0</v>
      </c>
      <c r="Q50" s="40">
        <f t="shared" si="22"/>
        <v>0</v>
      </c>
      <c r="R50" s="40">
        <f t="shared" si="22"/>
        <v>0</v>
      </c>
      <c r="S50" s="40">
        <f t="shared" si="22"/>
        <v>0</v>
      </c>
      <c r="T50" s="40">
        <f t="shared" si="22"/>
        <v>0</v>
      </c>
      <c r="U50" s="40">
        <f t="shared" si="23"/>
        <v>0</v>
      </c>
      <c r="V50" s="40">
        <f t="shared" si="23"/>
        <v>0</v>
      </c>
      <c r="W50" s="40">
        <f t="shared" si="23"/>
        <v>0</v>
      </c>
      <c r="X50" s="41">
        <f t="shared" si="10"/>
        <v>0</v>
      </c>
      <c r="Y50" s="42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s="44" customFormat="1" ht="33" customHeight="1">
      <c r="A51" s="37">
        <v>43</v>
      </c>
      <c r="B51" s="38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6">
        <f t="shared" si="20"/>
        <v>0</v>
      </c>
      <c r="O51" s="40">
        <f t="shared" si="21"/>
        <v>0</v>
      </c>
      <c r="P51" s="40">
        <f t="shared" si="22"/>
        <v>0</v>
      </c>
      <c r="Q51" s="40">
        <f t="shared" si="22"/>
        <v>0</v>
      </c>
      <c r="R51" s="40">
        <f t="shared" si="22"/>
        <v>0</v>
      </c>
      <c r="S51" s="40">
        <f t="shared" si="22"/>
        <v>0</v>
      </c>
      <c r="T51" s="40">
        <f t="shared" si="22"/>
        <v>0</v>
      </c>
      <c r="U51" s="40">
        <f t="shared" si="23"/>
        <v>0</v>
      </c>
      <c r="V51" s="40">
        <f t="shared" si="23"/>
        <v>0</v>
      </c>
      <c r="W51" s="40">
        <f t="shared" si="23"/>
        <v>0</v>
      </c>
      <c r="X51" s="41">
        <f t="shared" si="10"/>
        <v>0</v>
      </c>
      <c r="Y51" s="42"/>
      <c r="Z51" s="42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44" customFormat="1" ht="33" customHeight="1">
      <c r="A52" s="37">
        <v>44</v>
      </c>
      <c r="B52" s="1"/>
      <c r="C52" s="1"/>
      <c r="D52" s="39"/>
      <c r="E52" s="39"/>
      <c r="F52" s="39"/>
      <c r="G52" s="2"/>
      <c r="H52" s="2"/>
      <c r="I52" s="2"/>
      <c r="J52" s="2"/>
      <c r="K52" s="2"/>
      <c r="L52" s="2"/>
      <c r="M52" s="2"/>
      <c r="N52" s="36">
        <f t="shared" si="20"/>
        <v>0</v>
      </c>
      <c r="O52" s="40">
        <f t="shared" si="21"/>
        <v>0</v>
      </c>
      <c r="P52" s="40">
        <f t="shared" si="22"/>
        <v>0</v>
      </c>
      <c r="Q52" s="40">
        <f t="shared" si="22"/>
        <v>0</v>
      </c>
      <c r="R52" s="40">
        <f t="shared" si="22"/>
        <v>0</v>
      </c>
      <c r="S52" s="40">
        <f t="shared" si="22"/>
        <v>0</v>
      </c>
      <c r="T52" s="40">
        <f t="shared" si="22"/>
        <v>0</v>
      </c>
      <c r="U52" s="40">
        <f t="shared" si="23"/>
        <v>0</v>
      </c>
      <c r="V52" s="40">
        <f t="shared" si="23"/>
        <v>0</v>
      </c>
      <c r="W52" s="40">
        <f t="shared" si="23"/>
        <v>0</v>
      </c>
      <c r="X52" s="41">
        <f t="shared" si="10"/>
        <v>0</v>
      </c>
      <c r="Y52" s="4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44" customFormat="1" ht="33" customHeight="1">
      <c r="A53" s="37">
        <v>45</v>
      </c>
      <c r="B53" s="8"/>
      <c r="C53" s="33"/>
      <c r="D53" s="33"/>
      <c r="E53" s="9"/>
      <c r="F53" s="4"/>
      <c r="G53" s="2"/>
      <c r="H53" s="2"/>
      <c r="I53" s="2"/>
      <c r="J53" s="2"/>
      <c r="K53" s="2"/>
      <c r="L53" s="2"/>
      <c r="M53" s="2"/>
      <c r="N53" s="36">
        <f t="shared" si="20"/>
        <v>0</v>
      </c>
      <c r="O53" s="40">
        <f t="shared" si="21"/>
        <v>0</v>
      </c>
      <c r="P53" s="40">
        <f t="shared" si="22"/>
        <v>0</v>
      </c>
      <c r="Q53" s="40">
        <f t="shared" si="22"/>
        <v>0</v>
      </c>
      <c r="R53" s="40">
        <f t="shared" si="22"/>
        <v>0</v>
      </c>
      <c r="S53" s="40">
        <f t="shared" si="22"/>
        <v>0</v>
      </c>
      <c r="T53" s="40">
        <f t="shared" si="22"/>
        <v>0</v>
      </c>
      <c r="U53" s="40">
        <f t="shared" si="23"/>
        <v>0</v>
      </c>
      <c r="V53" s="40">
        <f t="shared" si="23"/>
        <v>0</v>
      </c>
      <c r="W53" s="40">
        <f t="shared" si="23"/>
        <v>0</v>
      </c>
      <c r="X53" s="41">
        <f t="shared" si="10"/>
        <v>0</v>
      </c>
      <c r="Y53" s="42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s="44" customFormat="1" ht="33" customHeight="1">
      <c r="A54" s="37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6">
        <f t="shared" si="20"/>
        <v>0</v>
      </c>
      <c r="O54" s="40">
        <f t="shared" si="21"/>
        <v>0</v>
      </c>
      <c r="P54" s="40">
        <f t="shared" si="22"/>
        <v>0</v>
      </c>
      <c r="Q54" s="40">
        <f t="shared" si="22"/>
        <v>0</v>
      </c>
      <c r="R54" s="40">
        <f t="shared" si="22"/>
        <v>0</v>
      </c>
      <c r="S54" s="40">
        <f t="shared" si="22"/>
        <v>0</v>
      </c>
      <c r="T54" s="40">
        <f t="shared" si="22"/>
        <v>0</v>
      </c>
      <c r="U54" s="40">
        <f t="shared" si="23"/>
        <v>0</v>
      </c>
      <c r="V54" s="40">
        <f t="shared" si="23"/>
        <v>0</v>
      </c>
      <c r="W54" s="40">
        <f t="shared" si="23"/>
        <v>0</v>
      </c>
      <c r="X54" s="41">
        <f t="shared" si="10"/>
        <v>0</v>
      </c>
      <c r="Y54" s="42"/>
      <c r="Z54" s="42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s="44" customFormat="1" ht="33" customHeight="1">
      <c r="A55" s="37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6">
        <f t="shared" si="20"/>
        <v>0</v>
      </c>
      <c r="O55" s="40">
        <f t="shared" si="21"/>
        <v>0</v>
      </c>
      <c r="P55" s="40">
        <f t="shared" si="22"/>
        <v>0</v>
      </c>
      <c r="Q55" s="40">
        <f t="shared" si="22"/>
        <v>0</v>
      </c>
      <c r="R55" s="40">
        <f t="shared" si="22"/>
        <v>0</v>
      </c>
      <c r="S55" s="40">
        <f t="shared" si="22"/>
        <v>0</v>
      </c>
      <c r="T55" s="40">
        <f t="shared" si="22"/>
        <v>0</v>
      </c>
      <c r="U55" s="40">
        <f t="shared" si="23"/>
        <v>0</v>
      </c>
      <c r="V55" s="40">
        <f t="shared" si="23"/>
        <v>0</v>
      </c>
      <c r="W55" s="40">
        <f t="shared" si="23"/>
        <v>0</v>
      </c>
      <c r="X55" s="41">
        <f t="shared" si="10"/>
        <v>0</v>
      </c>
      <c r="Y55" s="42"/>
      <c r="Z55" s="42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zoomScale="65" zoomScaleNormal="65" zoomScalePageLayoutView="0" workbookViewId="0" topLeftCell="B1">
      <selection activeCell="B9" sqref="B9:N28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6.8515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103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12</v>
      </c>
      <c r="B4" s="97"/>
      <c r="C4" s="97"/>
      <c r="D4" s="97"/>
      <c r="E4" s="97"/>
      <c r="F4" s="97"/>
      <c r="G4" s="97"/>
      <c r="H4" s="97"/>
      <c r="J4" s="17">
        <f>SUM(E7:M7)/8</f>
        <v>4.25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78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79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>COUNTIF(E9:E59,"&gt;0")</f>
        <v>7</v>
      </c>
      <c r="F7" s="26">
        <f>COUNTIF(F9:F59,"&gt;0")</f>
        <v>6</v>
      </c>
      <c r="G7" s="26">
        <f aca="true" t="shared" si="0" ref="G7:M7">COUNTIF(G9:G59,"&gt;0")</f>
        <v>8</v>
      </c>
      <c r="H7" s="26">
        <f t="shared" si="0"/>
        <v>8</v>
      </c>
      <c r="I7" s="26">
        <f t="shared" si="0"/>
        <v>5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1" t="s">
        <v>38</v>
      </c>
      <c r="C9" s="1" t="s">
        <v>30</v>
      </c>
      <c r="D9" s="49" t="s">
        <v>65</v>
      </c>
      <c r="E9" s="3">
        <v>1</v>
      </c>
      <c r="F9" s="3"/>
      <c r="G9" s="2"/>
      <c r="H9" s="2">
        <v>1</v>
      </c>
      <c r="I9" s="2">
        <v>1</v>
      </c>
      <c r="J9" s="2"/>
      <c r="K9" s="2"/>
      <c r="L9" s="2"/>
      <c r="M9" s="2"/>
      <c r="N9" s="36">
        <f>X9</f>
        <v>2850.567030041414</v>
      </c>
      <c r="O9" s="27">
        <f aca="true" t="shared" si="1" ref="O9:O27">IF(OR(E9="",E9="-"),0,E$8*(101+1000*LOG10(E$7/E9)))</f>
        <v>946.0980400142569</v>
      </c>
      <c r="P9" s="27">
        <f aca="true" t="shared" si="2" ref="P9:P27">IF(OR(F9="",F9="-"),0,F$8*(101+1000*LOG10(F$7/F9)))</f>
        <v>0</v>
      </c>
      <c r="Q9" s="27">
        <f aca="true" t="shared" si="3" ref="Q9:Q27">IF(OR(G9="",G9="-"),0,G$8*(101+1000*LOG10(G$7/G9)))</f>
        <v>0</v>
      </c>
      <c r="R9" s="27">
        <f aca="true" t="shared" si="4" ref="R9:R27">IF(OR(H9="",H9="-"),0,H$8*(101+1000*LOG10(H$7/H9)))</f>
        <v>1104.498985691138</v>
      </c>
      <c r="S9" s="27">
        <f aca="true" t="shared" si="5" ref="S9:S27">IF(OR(I9="",I9="-"),0,I$8*(101+1000*LOG10(I$7/I9)))</f>
        <v>799.9700043360189</v>
      </c>
      <c r="T9" s="27">
        <f aca="true" t="shared" si="6" ref="T9:T27">IF(OR(J9="",J9="-"),0,J$8*(101+1000*LOG10(J$7/J9)))</f>
        <v>0</v>
      </c>
      <c r="U9" s="27">
        <f aca="true" t="shared" si="7" ref="U9:U27">IF(OR(K9="",K9="-"),0,K$8*(101+1000*LOG10(K$7/K9)))</f>
        <v>0</v>
      </c>
      <c r="V9" s="27">
        <f aca="true" t="shared" si="8" ref="V9:V27">IF(OR(L9="",L9="-"),0,L$8*(101+1000*LOG10(L$7/L9)))</f>
        <v>0</v>
      </c>
      <c r="W9" s="27">
        <f aca="true" t="shared" si="9" ref="W9:W27">IF(OR(M9="",M9="-"),0,M$8*(101+1000*LOG10(M$7/M9)))</f>
        <v>0</v>
      </c>
      <c r="X9" s="28">
        <f aca="true" t="shared" si="10" ref="X9:X55">SUM(O9:W9)</f>
        <v>2850.567030041414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37">
        <v>2</v>
      </c>
      <c r="B10" s="1"/>
      <c r="C10" s="1" t="s">
        <v>89</v>
      </c>
      <c r="D10" s="49" t="s">
        <v>69</v>
      </c>
      <c r="E10" s="3">
        <v>2</v>
      </c>
      <c r="F10" s="3"/>
      <c r="G10" s="2">
        <v>5</v>
      </c>
      <c r="H10" s="2">
        <v>2</v>
      </c>
      <c r="I10" s="2">
        <v>2</v>
      </c>
      <c r="J10" s="2"/>
      <c r="K10" s="2"/>
      <c r="L10" s="2"/>
      <c r="M10" s="2"/>
      <c r="N10" s="36">
        <f>X10</f>
        <v>2222.4940261389966</v>
      </c>
      <c r="O10" s="27">
        <f t="shared" si="1"/>
        <v>645.0680443502756</v>
      </c>
      <c r="P10" s="27">
        <f t="shared" si="2"/>
        <v>0</v>
      </c>
      <c r="Q10" s="27">
        <f t="shared" si="3"/>
        <v>305.1199826559248</v>
      </c>
      <c r="R10" s="27">
        <f t="shared" si="4"/>
        <v>773.3659904607587</v>
      </c>
      <c r="S10" s="27">
        <f t="shared" si="5"/>
        <v>498.9400086720376</v>
      </c>
      <c r="T10" s="27">
        <f t="shared" si="6"/>
        <v>0</v>
      </c>
      <c r="U10" s="27">
        <f t="shared" si="7"/>
        <v>0</v>
      </c>
      <c r="V10" s="27">
        <f t="shared" si="8"/>
        <v>0</v>
      </c>
      <c r="W10" s="27">
        <f t="shared" si="9"/>
        <v>0</v>
      </c>
      <c r="X10" s="28">
        <f t="shared" si="10"/>
        <v>2222.4940261389966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37">
        <v>3</v>
      </c>
      <c r="B11" s="1"/>
      <c r="C11" s="1" t="s">
        <v>95</v>
      </c>
      <c r="D11" s="48" t="s">
        <v>91</v>
      </c>
      <c r="E11" s="3">
        <v>5</v>
      </c>
      <c r="F11" s="3"/>
      <c r="G11" s="2">
        <v>1</v>
      </c>
      <c r="H11" s="2">
        <v>4</v>
      </c>
      <c r="I11" s="2"/>
      <c r="J11" s="2"/>
      <c r="K11" s="2"/>
      <c r="L11" s="2"/>
      <c r="M11" s="2"/>
      <c r="N11" s="36">
        <f>X11</f>
        <v>1693.451017900561</v>
      </c>
      <c r="O11" s="27">
        <f t="shared" si="1"/>
        <v>247.128035678238</v>
      </c>
      <c r="P11" s="27">
        <f t="shared" si="2"/>
        <v>0</v>
      </c>
      <c r="Q11" s="27">
        <f t="shared" si="3"/>
        <v>1004.0899869919435</v>
      </c>
      <c r="R11" s="27">
        <f t="shared" si="4"/>
        <v>442.23299523037934</v>
      </c>
      <c r="S11" s="27">
        <f t="shared" si="5"/>
        <v>0</v>
      </c>
      <c r="T11" s="27">
        <f t="shared" si="6"/>
        <v>0</v>
      </c>
      <c r="U11" s="27">
        <f t="shared" si="7"/>
        <v>0</v>
      </c>
      <c r="V11" s="27">
        <f t="shared" si="8"/>
        <v>0</v>
      </c>
      <c r="W11" s="27">
        <f t="shared" si="9"/>
        <v>0</v>
      </c>
      <c r="X11" s="28">
        <f t="shared" si="10"/>
        <v>1693.451017900561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37">
        <v>4</v>
      </c>
      <c r="B12" s="1"/>
      <c r="C12" s="1" t="s">
        <v>94</v>
      </c>
      <c r="D12" s="53" t="s">
        <v>90</v>
      </c>
      <c r="E12" s="1">
        <v>4</v>
      </c>
      <c r="F12" s="8"/>
      <c r="G12" s="2">
        <v>3</v>
      </c>
      <c r="H12" s="2">
        <v>5</v>
      </c>
      <c r="I12" s="2"/>
      <c r="J12" s="2"/>
      <c r="K12" s="2"/>
      <c r="L12" s="2"/>
      <c r="M12" s="2"/>
      <c r="N12" s="36">
        <f>X12</f>
        <v>1206.638761880093</v>
      </c>
      <c r="O12" s="27">
        <f t="shared" si="1"/>
        <v>344.0380486862945</v>
      </c>
      <c r="P12" s="27">
        <f t="shared" si="2"/>
        <v>0</v>
      </c>
      <c r="Q12" s="27">
        <f t="shared" si="3"/>
        <v>526.9687322722812</v>
      </c>
      <c r="R12" s="27">
        <f t="shared" si="4"/>
        <v>335.6319809215173</v>
      </c>
      <c r="S12" s="27">
        <f t="shared" si="5"/>
        <v>0</v>
      </c>
      <c r="T12" s="27">
        <f t="shared" si="6"/>
        <v>0</v>
      </c>
      <c r="U12" s="27">
        <f t="shared" si="7"/>
        <v>0</v>
      </c>
      <c r="V12" s="27">
        <f t="shared" si="8"/>
        <v>0</v>
      </c>
      <c r="W12" s="27">
        <f t="shared" si="9"/>
        <v>0</v>
      </c>
      <c r="X12" s="28">
        <f t="shared" si="10"/>
        <v>1206.638761880093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37"/>
      <c r="C13" s="38" t="s">
        <v>49</v>
      </c>
      <c r="D13" s="53" t="s">
        <v>142</v>
      </c>
      <c r="E13" s="37"/>
      <c r="F13" s="37">
        <v>1</v>
      </c>
      <c r="G13" s="2"/>
      <c r="H13" s="3"/>
      <c r="I13" s="3"/>
      <c r="J13" s="2"/>
      <c r="K13" s="2"/>
      <c r="L13" s="2"/>
      <c r="M13" s="2"/>
      <c r="N13" s="36">
        <f>X13</f>
        <v>879.1512503836436</v>
      </c>
      <c r="O13" s="27">
        <f t="shared" si="1"/>
        <v>0</v>
      </c>
      <c r="P13" s="27">
        <f t="shared" si="2"/>
        <v>879.1512503836436</v>
      </c>
      <c r="Q13" s="27">
        <f t="shared" si="3"/>
        <v>0</v>
      </c>
      <c r="R13" s="27">
        <f t="shared" si="4"/>
        <v>0</v>
      </c>
      <c r="S13" s="27">
        <f t="shared" si="5"/>
        <v>0</v>
      </c>
      <c r="T13" s="27">
        <f t="shared" si="6"/>
        <v>0</v>
      </c>
      <c r="U13" s="27">
        <f t="shared" si="7"/>
        <v>0</v>
      </c>
      <c r="V13" s="27">
        <f t="shared" si="8"/>
        <v>0</v>
      </c>
      <c r="W13" s="27">
        <f t="shared" si="9"/>
        <v>0</v>
      </c>
      <c r="X13" s="28">
        <f t="shared" si="10"/>
        <v>879.1512503836436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33" customHeight="1">
      <c r="A14" s="37">
        <v>6</v>
      </c>
      <c r="B14" s="1"/>
      <c r="C14" s="1" t="s">
        <v>31</v>
      </c>
      <c r="D14" s="50" t="s">
        <v>64</v>
      </c>
      <c r="E14" s="9">
        <v>3</v>
      </c>
      <c r="F14" s="4"/>
      <c r="G14" s="2">
        <v>6</v>
      </c>
      <c r="H14" s="2">
        <v>8</v>
      </c>
      <c r="I14" s="2"/>
      <c r="J14" s="2"/>
      <c r="K14" s="2"/>
      <c r="L14" s="2"/>
      <c r="M14" s="2"/>
      <c r="N14" s="36">
        <f>X14</f>
        <v>806.0155219028944</v>
      </c>
      <c r="O14" s="27">
        <f t="shared" si="1"/>
        <v>468.97678529459444</v>
      </c>
      <c r="P14" s="27">
        <f t="shared" si="2"/>
        <v>0</v>
      </c>
      <c r="Q14" s="27">
        <f t="shared" si="3"/>
        <v>225.93873660829993</v>
      </c>
      <c r="R14" s="27">
        <f t="shared" si="4"/>
        <v>111.10000000000001</v>
      </c>
      <c r="S14" s="27">
        <f t="shared" si="5"/>
        <v>0</v>
      </c>
      <c r="T14" s="27">
        <f t="shared" si="6"/>
        <v>0</v>
      </c>
      <c r="U14" s="27">
        <f t="shared" si="7"/>
        <v>0</v>
      </c>
      <c r="V14" s="27">
        <f t="shared" si="8"/>
        <v>0</v>
      </c>
      <c r="W14" s="27">
        <f t="shared" si="9"/>
        <v>0</v>
      </c>
      <c r="X14" s="28">
        <f t="shared" si="10"/>
        <v>806.0155219028944</v>
      </c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33" customHeight="1">
      <c r="A15" s="37">
        <v>7</v>
      </c>
      <c r="B15" s="3" t="s">
        <v>173</v>
      </c>
      <c r="C15" s="1" t="s">
        <v>39</v>
      </c>
      <c r="D15" s="1"/>
      <c r="E15" s="1"/>
      <c r="F15" s="3"/>
      <c r="G15" s="2">
        <v>2</v>
      </c>
      <c r="H15" s="2"/>
      <c r="I15" s="2"/>
      <c r="J15" s="2"/>
      <c r="K15" s="2"/>
      <c r="L15" s="2"/>
      <c r="M15" s="2"/>
      <c r="N15" s="36">
        <f>X15</f>
        <v>703.0599913279624</v>
      </c>
      <c r="O15" s="27">
        <f t="shared" si="1"/>
        <v>0</v>
      </c>
      <c r="P15" s="27">
        <f>IF(OR(F15="",F15="-"),0,F$8*(101+1000*LOG10(F$7/F15)))</f>
        <v>0</v>
      </c>
      <c r="Q15" s="27">
        <f t="shared" si="3"/>
        <v>703.0599913279624</v>
      </c>
      <c r="R15" s="27">
        <f t="shared" si="4"/>
        <v>0</v>
      </c>
      <c r="S15" s="27">
        <f t="shared" si="5"/>
        <v>0</v>
      </c>
      <c r="T15" s="27">
        <f t="shared" si="6"/>
        <v>0</v>
      </c>
      <c r="U15" s="27">
        <f t="shared" si="7"/>
        <v>0</v>
      </c>
      <c r="V15" s="27">
        <f t="shared" si="8"/>
        <v>0</v>
      </c>
      <c r="W15" s="27">
        <f t="shared" si="9"/>
        <v>0</v>
      </c>
      <c r="X15" s="28">
        <f t="shared" si="10"/>
        <v>703.0599913279624</v>
      </c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33" customHeight="1">
      <c r="A16" s="37">
        <v>8</v>
      </c>
      <c r="B16" s="1" t="s">
        <v>37</v>
      </c>
      <c r="C16" s="1" t="s">
        <v>36</v>
      </c>
      <c r="D16" s="1" t="s">
        <v>174</v>
      </c>
      <c r="E16" s="3"/>
      <c r="F16" s="3"/>
      <c r="G16" s="2">
        <v>4</v>
      </c>
      <c r="H16" s="2">
        <v>6</v>
      </c>
      <c r="I16" s="2"/>
      <c r="J16" s="2"/>
      <c r="K16" s="2"/>
      <c r="L16" s="2"/>
      <c r="M16" s="2"/>
      <c r="N16" s="36">
        <f>X16</f>
        <v>650.5626059331112</v>
      </c>
      <c r="O16" s="27">
        <f t="shared" si="1"/>
        <v>0</v>
      </c>
      <c r="P16" s="27">
        <f t="shared" si="2"/>
        <v>0</v>
      </c>
      <c r="Q16" s="27">
        <f t="shared" si="3"/>
        <v>402.0299956639812</v>
      </c>
      <c r="R16" s="27">
        <f t="shared" si="4"/>
        <v>248.53261026912995</v>
      </c>
      <c r="S16" s="27">
        <f t="shared" si="5"/>
        <v>0</v>
      </c>
      <c r="T16" s="27">
        <f t="shared" si="6"/>
        <v>0</v>
      </c>
      <c r="U16" s="27">
        <f t="shared" si="7"/>
        <v>0</v>
      </c>
      <c r="V16" s="27">
        <f t="shared" si="8"/>
        <v>0</v>
      </c>
      <c r="W16" s="27">
        <f t="shared" si="9"/>
        <v>0</v>
      </c>
      <c r="X16" s="28">
        <f t="shared" si="10"/>
        <v>650.5626059331112</v>
      </c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33" customHeight="1">
      <c r="A17" s="37">
        <v>9</v>
      </c>
      <c r="B17" s="3"/>
      <c r="C17" s="3" t="s">
        <v>72</v>
      </c>
      <c r="D17" s="3" t="s">
        <v>93</v>
      </c>
      <c r="E17" s="3"/>
      <c r="F17" s="3"/>
      <c r="G17" s="2"/>
      <c r="H17" s="2">
        <v>3</v>
      </c>
      <c r="I17" s="2"/>
      <c r="J17" s="2"/>
      <c r="K17" s="2"/>
      <c r="L17" s="2"/>
      <c r="M17" s="2"/>
      <c r="N17" s="36">
        <f>X17</f>
        <v>579.6656054995093</v>
      </c>
      <c r="O17" s="27">
        <f t="shared" si="1"/>
        <v>0</v>
      </c>
      <c r="P17" s="27">
        <f t="shared" si="2"/>
        <v>0</v>
      </c>
      <c r="Q17" s="27">
        <f t="shared" si="3"/>
        <v>0</v>
      </c>
      <c r="R17" s="27">
        <f t="shared" si="4"/>
        <v>579.6656054995093</v>
      </c>
      <c r="S17" s="27">
        <f t="shared" si="5"/>
        <v>0</v>
      </c>
      <c r="T17" s="27">
        <f t="shared" si="6"/>
        <v>0</v>
      </c>
      <c r="U17" s="27">
        <f t="shared" si="7"/>
        <v>0</v>
      </c>
      <c r="V17" s="27">
        <f t="shared" si="8"/>
        <v>0</v>
      </c>
      <c r="W17" s="27">
        <f t="shared" si="9"/>
        <v>0</v>
      </c>
      <c r="X17" s="28">
        <f t="shared" si="10"/>
        <v>579.6656054995093</v>
      </c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33" customHeight="1">
      <c r="A18" s="37">
        <v>10</v>
      </c>
      <c r="B18" s="1"/>
      <c r="C18" s="1" t="s">
        <v>143</v>
      </c>
      <c r="D18" s="1" t="s">
        <v>52</v>
      </c>
      <c r="E18" s="4"/>
      <c r="F18" s="4">
        <v>2</v>
      </c>
      <c r="G18" s="2"/>
      <c r="H18" s="2"/>
      <c r="I18" s="2"/>
      <c r="J18" s="2"/>
      <c r="K18" s="2"/>
      <c r="L18" s="2"/>
      <c r="M18" s="2"/>
      <c r="N18" s="36">
        <f>X18</f>
        <v>578.1212547196624</v>
      </c>
      <c r="O18" s="27">
        <f t="shared" si="1"/>
        <v>0</v>
      </c>
      <c r="P18" s="27">
        <f t="shared" si="2"/>
        <v>578.1212547196624</v>
      </c>
      <c r="Q18" s="27">
        <f t="shared" si="3"/>
        <v>0</v>
      </c>
      <c r="R18" s="27">
        <f t="shared" si="4"/>
        <v>0</v>
      </c>
      <c r="S18" s="27">
        <f t="shared" si="5"/>
        <v>0</v>
      </c>
      <c r="T18" s="27">
        <f t="shared" si="6"/>
        <v>0</v>
      </c>
      <c r="U18" s="27">
        <f t="shared" si="7"/>
        <v>0</v>
      </c>
      <c r="V18" s="27">
        <f t="shared" si="8"/>
        <v>0</v>
      </c>
      <c r="W18" s="27">
        <f t="shared" si="9"/>
        <v>0</v>
      </c>
      <c r="X18" s="28">
        <f t="shared" si="10"/>
        <v>578.1212547196624</v>
      </c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33" customHeight="1">
      <c r="A19" s="37">
        <v>11</v>
      </c>
      <c r="B19" s="4"/>
      <c r="C19" s="109" t="s">
        <v>175</v>
      </c>
      <c r="D19" s="4" t="s">
        <v>92</v>
      </c>
      <c r="E19" s="4">
        <v>6</v>
      </c>
      <c r="F19" s="4"/>
      <c r="G19" s="2">
        <v>7</v>
      </c>
      <c r="H19" s="2"/>
      <c r="I19" s="2">
        <v>5</v>
      </c>
      <c r="J19" s="2"/>
      <c r="K19" s="2"/>
      <c r="L19" s="2"/>
      <c r="M19" s="2"/>
      <c r="N19" s="36">
        <f>X19</f>
        <v>427.93873660829996</v>
      </c>
      <c r="O19" s="27">
        <f t="shared" si="1"/>
        <v>167.94678963061324</v>
      </c>
      <c r="P19" s="27">
        <f t="shared" si="2"/>
        <v>0</v>
      </c>
      <c r="Q19" s="27">
        <f t="shared" si="3"/>
        <v>158.99194697768672</v>
      </c>
      <c r="R19" s="27">
        <f t="shared" si="4"/>
        <v>0</v>
      </c>
      <c r="S19" s="27">
        <f t="shared" si="5"/>
        <v>101</v>
      </c>
      <c r="T19" s="27">
        <f t="shared" si="6"/>
        <v>0</v>
      </c>
      <c r="U19" s="27">
        <f t="shared" si="7"/>
        <v>0</v>
      </c>
      <c r="V19" s="27">
        <f t="shared" si="8"/>
        <v>0</v>
      </c>
      <c r="W19" s="27">
        <f t="shared" si="9"/>
        <v>0</v>
      </c>
      <c r="X19" s="28">
        <f t="shared" si="10"/>
        <v>427.93873660829996</v>
      </c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33" customHeight="1">
      <c r="A20" s="37">
        <v>12</v>
      </c>
      <c r="B20" s="8"/>
      <c r="C20" s="38" t="s">
        <v>144</v>
      </c>
      <c r="D20" s="1" t="s">
        <v>145</v>
      </c>
      <c r="E20" s="9"/>
      <c r="F20" s="3">
        <v>3</v>
      </c>
      <c r="G20" s="2"/>
      <c r="H20" s="2"/>
      <c r="I20" s="2"/>
      <c r="J20" s="2"/>
      <c r="K20" s="2"/>
      <c r="L20" s="2"/>
      <c r="M20" s="2"/>
      <c r="N20" s="36">
        <f>X20</f>
        <v>402.0299956639812</v>
      </c>
      <c r="O20" s="27">
        <f t="shared" si="1"/>
        <v>0</v>
      </c>
      <c r="P20" s="27">
        <f t="shared" si="2"/>
        <v>402.0299956639812</v>
      </c>
      <c r="Q20" s="27">
        <f t="shared" si="3"/>
        <v>0</v>
      </c>
      <c r="R20" s="27">
        <f t="shared" si="4"/>
        <v>0</v>
      </c>
      <c r="S20" s="27">
        <f t="shared" si="5"/>
        <v>0</v>
      </c>
      <c r="T20" s="27">
        <f t="shared" si="6"/>
        <v>0</v>
      </c>
      <c r="U20" s="27">
        <f t="shared" si="7"/>
        <v>0</v>
      </c>
      <c r="V20" s="27">
        <f t="shared" si="8"/>
        <v>0</v>
      </c>
      <c r="W20" s="27">
        <f t="shared" si="9"/>
        <v>0</v>
      </c>
      <c r="X20" s="28">
        <f t="shared" si="10"/>
        <v>402.0299956639812</v>
      </c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33" customHeight="1">
      <c r="A21" s="37">
        <v>13</v>
      </c>
      <c r="B21" s="4"/>
      <c r="C21" s="35" t="s">
        <v>230</v>
      </c>
      <c r="D21" s="4" t="s">
        <v>231</v>
      </c>
      <c r="E21" s="4"/>
      <c r="F21" s="4"/>
      <c r="G21" s="2"/>
      <c r="H21" s="2"/>
      <c r="I21" s="2">
        <v>3</v>
      </c>
      <c r="J21" s="2"/>
      <c r="K21" s="2"/>
      <c r="L21" s="2"/>
      <c r="M21" s="2"/>
      <c r="N21" s="36">
        <f>X21</f>
        <v>322.8487496163564</v>
      </c>
      <c r="O21" s="27">
        <f t="shared" si="1"/>
        <v>0</v>
      </c>
      <c r="P21" s="27">
        <f t="shared" si="2"/>
        <v>0</v>
      </c>
      <c r="Q21" s="27">
        <f t="shared" si="3"/>
        <v>0</v>
      </c>
      <c r="R21" s="27">
        <f t="shared" si="4"/>
        <v>0</v>
      </c>
      <c r="S21" s="27">
        <f t="shared" si="5"/>
        <v>322.8487496163564</v>
      </c>
      <c r="T21" s="27">
        <f t="shared" si="6"/>
        <v>0</v>
      </c>
      <c r="U21" s="27">
        <f t="shared" si="7"/>
        <v>0</v>
      </c>
      <c r="V21" s="27">
        <f t="shared" si="8"/>
        <v>0</v>
      </c>
      <c r="W21" s="27">
        <f t="shared" si="9"/>
        <v>0</v>
      </c>
      <c r="X21" s="28">
        <f t="shared" si="10"/>
        <v>322.8487496163564</v>
      </c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33" customHeight="1">
      <c r="A22" s="37">
        <v>14</v>
      </c>
      <c r="B22" s="108"/>
      <c r="C22" s="1" t="s">
        <v>146</v>
      </c>
      <c r="D22" s="1" t="s">
        <v>147</v>
      </c>
      <c r="E22" s="3"/>
      <c r="F22" s="3">
        <v>4</v>
      </c>
      <c r="G22" s="2"/>
      <c r="H22" s="2"/>
      <c r="I22" s="2"/>
      <c r="J22" s="2"/>
      <c r="K22" s="2"/>
      <c r="L22" s="2"/>
      <c r="M22" s="2"/>
      <c r="N22" s="36">
        <f>X22</f>
        <v>277.09125905568123</v>
      </c>
      <c r="O22" s="27">
        <f t="shared" si="1"/>
        <v>0</v>
      </c>
      <c r="P22" s="27">
        <f t="shared" si="2"/>
        <v>277.09125905568123</v>
      </c>
      <c r="Q22" s="27">
        <f t="shared" si="3"/>
        <v>0</v>
      </c>
      <c r="R22" s="27">
        <f t="shared" si="4"/>
        <v>0</v>
      </c>
      <c r="S22" s="27">
        <f t="shared" si="5"/>
        <v>0</v>
      </c>
      <c r="T22" s="27">
        <f t="shared" si="6"/>
        <v>0</v>
      </c>
      <c r="U22" s="27">
        <f t="shared" si="7"/>
        <v>0</v>
      </c>
      <c r="V22" s="27">
        <f t="shared" si="8"/>
        <v>0</v>
      </c>
      <c r="W22" s="27">
        <f t="shared" si="9"/>
        <v>0</v>
      </c>
      <c r="X22" s="28">
        <f t="shared" si="10"/>
        <v>277.09125905568123</v>
      </c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33" customHeight="1">
      <c r="A23" s="37">
        <v>15</v>
      </c>
      <c r="B23" s="3"/>
      <c r="C23" s="1" t="s">
        <v>232</v>
      </c>
      <c r="D23" s="1" t="s">
        <v>233</v>
      </c>
      <c r="E23" s="3"/>
      <c r="F23" s="3"/>
      <c r="G23" s="2"/>
      <c r="H23" s="2"/>
      <c r="I23" s="2">
        <v>4</v>
      </c>
      <c r="J23" s="2"/>
      <c r="K23" s="2"/>
      <c r="L23" s="2"/>
      <c r="M23" s="2"/>
      <c r="N23" s="36">
        <f>X23</f>
        <v>197.9100130080564</v>
      </c>
      <c r="O23" s="27">
        <f t="shared" si="1"/>
        <v>0</v>
      </c>
      <c r="P23" s="27">
        <f t="shared" si="2"/>
        <v>0</v>
      </c>
      <c r="Q23" s="27">
        <f t="shared" si="3"/>
        <v>0</v>
      </c>
      <c r="R23" s="27">
        <f t="shared" si="4"/>
        <v>0</v>
      </c>
      <c r="S23" s="27">
        <f t="shared" si="5"/>
        <v>197.9100130080564</v>
      </c>
      <c r="T23" s="27">
        <f t="shared" si="6"/>
        <v>0</v>
      </c>
      <c r="U23" s="27">
        <f t="shared" si="7"/>
        <v>0</v>
      </c>
      <c r="V23" s="27">
        <f t="shared" si="8"/>
        <v>0</v>
      </c>
      <c r="W23" s="27">
        <f t="shared" si="9"/>
        <v>0</v>
      </c>
      <c r="X23" s="28">
        <f t="shared" si="10"/>
        <v>197.9100130080564</v>
      </c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33" customHeight="1">
      <c r="A24" s="37">
        <v>16</v>
      </c>
      <c r="B24" s="8"/>
      <c r="C24" s="8" t="s">
        <v>148</v>
      </c>
      <c r="D24" s="8" t="s">
        <v>149</v>
      </c>
      <c r="E24" s="8"/>
      <c r="F24" s="8">
        <v>5</v>
      </c>
      <c r="G24" s="2"/>
      <c r="H24" s="2"/>
      <c r="I24" s="2"/>
      <c r="J24" s="2"/>
      <c r="K24" s="2"/>
      <c r="L24" s="2"/>
      <c r="M24" s="2"/>
      <c r="N24" s="36">
        <f>X24</f>
        <v>180.18124604762482</v>
      </c>
      <c r="O24" s="27">
        <f t="shared" si="1"/>
        <v>0</v>
      </c>
      <c r="P24" s="27">
        <f t="shared" si="2"/>
        <v>180.18124604762482</v>
      </c>
      <c r="Q24" s="27">
        <f t="shared" si="3"/>
        <v>0</v>
      </c>
      <c r="R24" s="27">
        <f t="shared" si="4"/>
        <v>0</v>
      </c>
      <c r="S24" s="27">
        <f t="shared" si="5"/>
        <v>0</v>
      </c>
      <c r="T24" s="27">
        <f t="shared" si="6"/>
        <v>0</v>
      </c>
      <c r="U24" s="27">
        <f t="shared" si="7"/>
        <v>0</v>
      </c>
      <c r="V24" s="27">
        <f t="shared" si="8"/>
        <v>0</v>
      </c>
      <c r="W24" s="27">
        <f t="shared" si="9"/>
        <v>0</v>
      </c>
      <c r="X24" s="28">
        <f t="shared" si="10"/>
        <v>180.18124604762482</v>
      </c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33" customHeight="1">
      <c r="A25" s="37">
        <v>17</v>
      </c>
      <c r="B25" s="4"/>
      <c r="C25" s="1" t="s">
        <v>70</v>
      </c>
      <c r="D25" s="4" t="s">
        <v>205</v>
      </c>
      <c r="E25" s="4"/>
      <c r="F25" s="4"/>
      <c r="G25" s="2"/>
      <c r="H25" s="2">
        <v>7</v>
      </c>
      <c r="I25" s="2"/>
      <c r="J25" s="2"/>
      <c r="K25" s="2"/>
      <c r="L25" s="2"/>
      <c r="M25" s="2"/>
      <c r="N25" s="36">
        <f>X25</f>
        <v>174.8911416754554</v>
      </c>
      <c r="O25" s="27">
        <f t="shared" si="1"/>
        <v>0</v>
      </c>
      <c r="P25" s="27">
        <f t="shared" si="2"/>
        <v>0</v>
      </c>
      <c r="Q25" s="27">
        <f t="shared" si="3"/>
        <v>0</v>
      </c>
      <c r="R25" s="27">
        <f t="shared" si="4"/>
        <v>174.8911416754554</v>
      </c>
      <c r="S25" s="27">
        <f t="shared" si="5"/>
        <v>0</v>
      </c>
      <c r="T25" s="27">
        <f t="shared" si="6"/>
        <v>0</v>
      </c>
      <c r="U25" s="27">
        <f t="shared" si="7"/>
        <v>0</v>
      </c>
      <c r="V25" s="27">
        <f t="shared" si="8"/>
        <v>0</v>
      </c>
      <c r="W25" s="27">
        <f t="shared" si="9"/>
        <v>0</v>
      </c>
      <c r="X25" s="28">
        <f t="shared" si="10"/>
        <v>174.8911416754554</v>
      </c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33" customHeight="1">
      <c r="A26" s="37">
        <v>18</v>
      </c>
      <c r="B26" s="1" t="s">
        <v>97</v>
      </c>
      <c r="C26" s="1" t="s">
        <v>96</v>
      </c>
      <c r="D26" s="1" t="s">
        <v>93</v>
      </c>
      <c r="E26" s="3">
        <v>7</v>
      </c>
      <c r="F26" s="3"/>
      <c r="G26" s="2"/>
      <c r="H26" s="2"/>
      <c r="I26" s="2"/>
      <c r="J26" s="2"/>
      <c r="K26" s="2"/>
      <c r="L26" s="2"/>
      <c r="M26" s="2"/>
      <c r="N26" s="36">
        <f>X26</f>
        <v>101</v>
      </c>
      <c r="O26" s="27">
        <f t="shared" si="1"/>
        <v>101</v>
      </c>
      <c r="P26" s="27">
        <f t="shared" si="2"/>
        <v>0</v>
      </c>
      <c r="Q26" s="27">
        <f t="shared" si="3"/>
        <v>0</v>
      </c>
      <c r="R26" s="27">
        <f t="shared" si="4"/>
        <v>0</v>
      </c>
      <c r="S26" s="27">
        <f t="shared" si="5"/>
        <v>0</v>
      </c>
      <c r="T26" s="27">
        <f t="shared" si="6"/>
        <v>0</v>
      </c>
      <c r="U26" s="27">
        <f t="shared" si="7"/>
        <v>0</v>
      </c>
      <c r="V26" s="27">
        <f t="shared" si="8"/>
        <v>0</v>
      </c>
      <c r="W26" s="27">
        <f t="shared" si="9"/>
        <v>0</v>
      </c>
      <c r="X26" s="28">
        <f t="shared" si="10"/>
        <v>101</v>
      </c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33" customHeight="1">
      <c r="A27" s="37">
        <v>19</v>
      </c>
      <c r="B27" s="1"/>
      <c r="C27" s="1" t="s">
        <v>50</v>
      </c>
      <c r="D27" s="50" t="s">
        <v>51</v>
      </c>
      <c r="E27" s="8"/>
      <c r="F27" s="8">
        <v>6</v>
      </c>
      <c r="G27" s="2"/>
      <c r="H27" s="2"/>
      <c r="I27" s="2"/>
      <c r="J27" s="2"/>
      <c r="K27" s="2"/>
      <c r="L27" s="2"/>
      <c r="M27" s="2"/>
      <c r="N27" s="36">
        <f>X27</f>
        <v>101</v>
      </c>
      <c r="O27" s="27">
        <f t="shared" si="1"/>
        <v>0</v>
      </c>
      <c r="P27" s="27">
        <f t="shared" si="2"/>
        <v>101</v>
      </c>
      <c r="Q27" s="27">
        <f t="shared" si="3"/>
        <v>0</v>
      </c>
      <c r="R27" s="27">
        <f t="shared" si="4"/>
        <v>0</v>
      </c>
      <c r="S27" s="27">
        <f t="shared" si="5"/>
        <v>0</v>
      </c>
      <c r="T27" s="27">
        <f t="shared" si="6"/>
        <v>0</v>
      </c>
      <c r="U27" s="27">
        <f t="shared" si="7"/>
        <v>0</v>
      </c>
      <c r="V27" s="27">
        <f t="shared" si="8"/>
        <v>0</v>
      </c>
      <c r="W27" s="27">
        <f t="shared" si="9"/>
        <v>0</v>
      </c>
      <c r="X27" s="28">
        <f t="shared" si="10"/>
        <v>101</v>
      </c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33" customHeight="1">
      <c r="A28" s="37">
        <v>20</v>
      </c>
      <c r="B28" s="3"/>
      <c r="C28" s="3" t="s">
        <v>176</v>
      </c>
      <c r="D28" s="3"/>
      <c r="E28" s="3"/>
      <c r="F28" s="3"/>
      <c r="G28" s="2">
        <v>8</v>
      </c>
      <c r="H28" s="2"/>
      <c r="I28" s="2"/>
      <c r="J28" s="2"/>
      <c r="K28" s="2"/>
      <c r="L28" s="2"/>
      <c r="M28" s="2"/>
      <c r="N28" s="36">
        <f>X28</f>
        <v>101</v>
      </c>
      <c r="O28" s="27">
        <f aca="true" t="shared" si="11" ref="O28:P48">IF(OR(E28="",E28="-"),0,E$8*(101+1000*LOG10(E$7/E28)))</f>
        <v>0</v>
      </c>
      <c r="P28" s="27">
        <f t="shared" si="11"/>
        <v>0</v>
      </c>
      <c r="Q28" s="27">
        <f aca="true" t="shared" si="12" ref="Q28:Q48">IF(OR(G28="",G28="-"),0,G$8*(101+1000*LOG10(G$7/G28)))</f>
        <v>101</v>
      </c>
      <c r="R28" s="27">
        <f aca="true" t="shared" si="13" ref="R28:R48">IF(OR(H28="",H28="-"),0,H$8*(101+1000*LOG10(H$7/H28)))</f>
        <v>0</v>
      </c>
      <c r="S28" s="27">
        <f aca="true" t="shared" si="14" ref="S28:S48">IF(OR(I28="",I28="-"),0,I$8*(101+1000*LOG10(I$7/I28)))</f>
        <v>0</v>
      </c>
      <c r="T28" s="27">
        <f aca="true" t="shared" si="15" ref="T28:T48">IF(OR(J28="",J28="-"),0,J$8*(101+1000*LOG10(J$7/J28)))</f>
        <v>0</v>
      </c>
      <c r="U28" s="27">
        <f aca="true" t="shared" si="16" ref="U28:U48">IF(OR(K28="",K28="-"),0,K$8*(101+1000*LOG10(K$7/K28)))</f>
        <v>0</v>
      </c>
      <c r="V28" s="27">
        <f aca="true" t="shared" si="17" ref="V28:V48">IF(OR(L28="",L28="-"),0,L$8*(101+1000*LOG10(L$7/L28)))</f>
        <v>0</v>
      </c>
      <c r="W28" s="27">
        <f aca="true" t="shared" si="18" ref="W28:W48">IF(OR(M28="",M28="-"),0,M$8*(101+1000*LOG10(M$7/M28)))</f>
        <v>0</v>
      </c>
      <c r="X28" s="28">
        <f t="shared" si="10"/>
        <v>101</v>
      </c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33" customHeight="1">
      <c r="A29" s="37">
        <v>21</v>
      </c>
      <c r="B29" s="1"/>
      <c r="C29" s="1"/>
      <c r="D29" s="1"/>
      <c r="E29" s="1"/>
      <c r="F29" s="3"/>
      <c r="G29" s="2"/>
      <c r="H29" s="2"/>
      <c r="I29" s="2"/>
      <c r="J29" s="2"/>
      <c r="K29" s="2"/>
      <c r="L29" s="2"/>
      <c r="M29" s="2"/>
      <c r="N29" s="36">
        <f aca="true" t="shared" si="19" ref="N27:N46">X29</f>
        <v>0</v>
      </c>
      <c r="O29" s="27">
        <f t="shared" si="11"/>
        <v>0</v>
      </c>
      <c r="P29" s="27">
        <f t="shared" si="11"/>
        <v>0</v>
      </c>
      <c r="Q29" s="27">
        <f t="shared" si="12"/>
        <v>0</v>
      </c>
      <c r="R29" s="27">
        <f t="shared" si="13"/>
        <v>0</v>
      </c>
      <c r="S29" s="27">
        <f t="shared" si="14"/>
        <v>0</v>
      </c>
      <c r="T29" s="27">
        <f t="shared" si="15"/>
        <v>0</v>
      </c>
      <c r="U29" s="27">
        <f t="shared" si="16"/>
        <v>0</v>
      </c>
      <c r="V29" s="27">
        <f t="shared" si="17"/>
        <v>0</v>
      </c>
      <c r="W29" s="27">
        <f t="shared" si="18"/>
        <v>0</v>
      </c>
      <c r="X29" s="28">
        <f t="shared" si="10"/>
        <v>0</v>
      </c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33" customHeight="1">
      <c r="A30" s="37">
        <v>22</v>
      </c>
      <c r="B30" s="3"/>
      <c r="C30" s="1"/>
      <c r="D30" s="1"/>
      <c r="E30" s="46"/>
      <c r="F30" s="3"/>
      <c r="G30" s="2"/>
      <c r="H30" s="2"/>
      <c r="I30" s="2"/>
      <c r="J30" s="2"/>
      <c r="K30" s="2"/>
      <c r="L30" s="2"/>
      <c r="M30" s="2"/>
      <c r="N30" s="36">
        <f t="shared" si="19"/>
        <v>0</v>
      </c>
      <c r="O30" s="27">
        <f t="shared" si="11"/>
        <v>0</v>
      </c>
      <c r="P30" s="27">
        <f t="shared" si="11"/>
        <v>0</v>
      </c>
      <c r="Q30" s="27">
        <f t="shared" si="12"/>
        <v>0</v>
      </c>
      <c r="R30" s="27">
        <f t="shared" si="13"/>
        <v>0</v>
      </c>
      <c r="S30" s="27">
        <f t="shared" si="14"/>
        <v>0</v>
      </c>
      <c r="T30" s="27">
        <f t="shared" si="15"/>
        <v>0</v>
      </c>
      <c r="U30" s="27">
        <f t="shared" si="16"/>
        <v>0</v>
      </c>
      <c r="V30" s="27">
        <f t="shared" si="17"/>
        <v>0</v>
      </c>
      <c r="W30" s="27">
        <f t="shared" si="18"/>
        <v>0</v>
      </c>
      <c r="X30" s="28">
        <f t="shared" si="10"/>
        <v>0</v>
      </c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33" customHeight="1">
      <c r="A31" s="37">
        <v>23</v>
      </c>
      <c r="B31" s="8"/>
      <c r="C31" s="8"/>
      <c r="D31" s="9"/>
      <c r="E31" s="9"/>
      <c r="F31" s="3"/>
      <c r="G31" s="2"/>
      <c r="H31" s="2"/>
      <c r="I31" s="2"/>
      <c r="J31" s="2"/>
      <c r="K31" s="2"/>
      <c r="L31" s="2"/>
      <c r="M31" s="2"/>
      <c r="N31" s="36">
        <f t="shared" si="19"/>
        <v>0</v>
      </c>
      <c r="O31" s="27">
        <f t="shared" si="11"/>
        <v>0</v>
      </c>
      <c r="P31" s="27">
        <f t="shared" si="11"/>
        <v>0</v>
      </c>
      <c r="Q31" s="27">
        <f t="shared" si="12"/>
        <v>0</v>
      </c>
      <c r="R31" s="27">
        <f t="shared" si="13"/>
        <v>0</v>
      </c>
      <c r="S31" s="27">
        <f t="shared" si="14"/>
        <v>0</v>
      </c>
      <c r="T31" s="27">
        <f t="shared" si="15"/>
        <v>0</v>
      </c>
      <c r="U31" s="27">
        <f t="shared" si="16"/>
        <v>0</v>
      </c>
      <c r="V31" s="27">
        <f t="shared" si="17"/>
        <v>0</v>
      </c>
      <c r="W31" s="27">
        <f t="shared" si="18"/>
        <v>0</v>
      </c>
      <c r="X31" s="28">
        <f t="shared" si="10"/>
        <v>0</v>
      </c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33" customHeight="1">
      <c r="A32" s="37">
        <v>24</v>
      </c>
      <c r="B32" s="4"/>
      <c r="C32" s="1"/>
      <c r="D32" s="34"/>
      <c r="E32" s="4"/>
      <c r="F32" s="4"/>
      <c r="G32" s="2"/>
      <c r="H32" s="2"/>
      <c r="I32" s="2"/>
      <c r="J32" s="2"/>
      <c r="K32" s="2"/>
      <c r="L32" s="2"/>
      <c r="M32" s="2"/>
      <c r="N32" s="36">
        <f t="shared" si="19"/>
        <v>0</v>
      </c>
      <c r="O32" s="27">
        <f t="shared" si="11"/>
        <v>0</v>
      </c>
      <c r="P32" s="27">
        <f t="shared" si="11"/>
        <v>0</v>
      </c>
      <c r="Q32" s="27">
        <f t="shared" si="12"/>
        <v>0</v>
      </c>
      <c r="R32" s="27">
        <f t="shared" si="13"/>
        <v>0</v>
      </c>
      <c r="S32" s="27">
        <f t="shared" si="14"/>
        <v>0</v>
      </c>
      <c r="T32" s="27">
        <f t="shared" si="15"/>
        <v>0</v>
      </c>
      <c r="U32" s="27">
        <f t="shared" si="16"/>
        <v>0</v>
      </c>
      <c r="V32" s="27">
        <f t="shared" si="17"/>
        <v>0</v>
      </c>
      <c r="W32" s="27">
        <f t="shared" si="18"/>
        <v>0</v>
      </c>
      <c r="X32" s="28">
        <f t="shared" si="10"/>
        <v>0</v>
      </c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33" customHeight="1">
      <c r="A33" s="37">
        <v>25</v>
      </c>
      <c r="B33" s="8"/>
      <c r="C33" s="1"/>
      <c r="D33" s="1"/>
      <c r="E33" s="8"/>
      <c r="F33" s="3"/>
      <c r="G33" s="2"/>
      <c r="H33" s="2"/>
      <c r="I33" s="2"/>
      <c r="J33" s="2"/>
      <c r="K33" s="2"/>
      <c r="L33" s="2"/>
      <c r="M33" s="2"/>
      <c r="N33" s="36">
        <f t="shared" si="19"/>
        <v>0</v>
      </c>
      <c r="O33" s="27">
        <f t="shared" si="11"/>
        <v>0</v>
      </c>
      <c r="P33" s="27">
        <f t="shared" si="11"/>
        <v>0</v>
      </c>
      <c r="Q33" s="27">
        <f t="shared" si="12"/>
        <v>0</v>
      </c>
      <c r="R33" s="27">
        <f t="shared" si="13"/>
        <v>0</v>
      </c>
      <c r="S33" s="27">
        <f t="shared" si="14"/>
        <v>0</v>
      </c>
      <c r="T33" s="27">
        <f t="shared" si="15"/>
        <v>0</v>
      </c>
      <c r="U33" s="27">
        <f t="shared" si="16"/>
        <v>0</v>
      </c>
      <c r="V33" s="27">
        <f t="shared" si="17"/>
        <v>0</v>
      </c>
      <c r="W33" s="27">
        <f t="shared" si="18"/>
        <v>0</v>
      </c>
      <c r="X33" s="28">
        <f t="shared" si="10"/>
        <v>0</v>
      </c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44" customFormat="1" ht="33" customHeight="1">
      <c r="A34" s="37">
        <v>26</v>
      </c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36">
        <f t="shared" si="19"/>
        <v>0</v>
      </c>
      <c r="O34" s="40">
        <f t="shared" si="11"/>
        <v>0</v>
      </c>
      <c r="P34" s="40">
        <f t="shared" si="11"/>
        <v>0</v>
      </c>
      <c r="Q34" s="40">
        <f t="shared" si="12"/>
        <v>0</v>
      </c>
      <c r="R34" s="40">
        <f t="shared" si="13"/>
        <v>0</v>
      </c>
      <c r="S34" s="40">
        <f t="shared" si="14"/>
        <v>0</v>
      </c>
      <c r="T34" s="40">
        <f t="shared" si="15"/>
        <v>0</v>
      </c>
      <c r="U34" s="40">
        <f t="shared" si="16"/>
        <v>0</v>
      </c>
      <c r="V34" s="40">
        <f t="shared" si="17"/>
        <v>0</v>
      </c>
      <c r="W34" s="40">
        <f t="shared" si="18"/>
        <v>0</v>
      </c>
      <c r="X34" s="41">
        <f t="shared" si="10"/>
        <v>0</v>
      </c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s="44" customFormat="1" ht="33" customHeight="1">
      <c r="A35" s="37">
        <v>27</v>
      </c>
      <c r="B35" s="1"/>
      <c r="C35" s="1"/>
      <c r="D35" s="1"/>
      <c r="E35" s="1"/>
      <c r="F35" s="3"/>
      <c r="G35" s="2"/>
      <c r="H35" s="2"/>
      <c r="I35" s="2"/>
      <c r="J35" s="2"/>
      <c r="K35" s="2"/>
      <c r="L35" s="2"/>
      <c r="M35" s="2"/>
      <c r="N35" s="36">
        <f t="shared" si="19"/>
        <v>0</v>
      </c>
      <c r="O35" s="40">
        <f t="shared" si="11"/>
        <v>0</v>
      </c>
      <c r="P35" s="40">
        <f t="shared" si="11"/>
        <v>0</v>
      </c>
      <c r="Q35" s="40">
        <f t="shared" si="12"/>
        <v>0</v>
      </c>
      <c r="R35" s="40">
        <f t="shared" si="13"/>
        <v>0</v>
      </c>
      <c r="S35" s="40">
        <f t="shared" si="14"/>
        <v>0</v>
      </c>
      <c r="T35" s="40">
        <f t="shared" si="15"/>
        <v>0</v>
      </c>
      <c r="U35" s="40">
        <f t="shared" si="16"/>
        <v>0</v>
      </c>
      <c r="V35" s="40">
        <f t="shared" si="17"/>
        <v>0</v>
      </c>
      <c r="W35" s="40">
        <f t="shared" si="18"/>
        <v>0</v>
      </c>
      <c r="X35" s="41">
        <f t="shared" si="10"/>
        <v>0</v>
      </c>
      <c r="Y35" s="42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44" customFormat="1" ht="33" customHeight="1">
      <c r="A36" s="37">
        <v>28</v>
      </c>
      <c r="B36" s="4"/>
      <c r="C36" s="35"/>
      <c r="D36" s="4"/>
      <c r="E36" s="4"/>
      <c r="F36" s="4"/>
      <c r="G36" s="2"/>
      <c r="H36" s="2"/>
      <c r="I36" s="2"/>
      <c r="J36" s="2"/>
      <c r="K36" s="2"/>
      <c r="L36" s="2"/>
      <c r="M36" s="2"/>
      <c r="N36" s="36">
        <f t="shared" si="19"/>
        <v>0</v>
      </c>
      <c r="O36" s="40">
        <f t="shared" si="11"/>
        <v>0</v>
      </c>
      <c r="P36" s="40">
        <f t="shared" si="11"/>
        <v>0</v>
      </c>
      <c r="Q36" s="40">
        <f t="shared" si="12"/>
        <v>0</v>
      </c>
      <c r="R36" s="40">
        <f t="shared" si="13"/>
        <v>0</v>
      </c>
      <c r="S36" s="40">
        <f t="shared" si="14"/>
        <v>0</v>
      </c>
      <c r="T36" s="40">
        <f t="shared" si="15"/>
        <v>0</v>
      </c>
      <c r="U36" s="40">
        <f t="shared" si="16"/>
        <v>0</v>
      </c>
      <c r="V36" s="40">
        <f t="shared" si="17"/>
        <v>0</v>
      </c>
      <c r="W36" s="40">
        <f t="shared" si="18"/>
        <v>0</v>
      </c>
      <c r="X36" s="41">
        <f t="shared" si="10"/>
        <v>0</v>
      </c>
      <c r="Y36" s="42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44" customFormat="1" ht="33" customHeight="1">
      <c r="A37" s="37">
        <v>29</v>
      </c>
      <c r="B37" s="4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36">
        <f t="shared" si="19"/>
        <v>0</v>
      </c>
      <c r="O37" s="40">
        <f t="shared" si="11"/>
        <v>0</v>
      </c>
      <c r="P37" s="40">
        <f t="shared" si="11"/>
        <v>0</v>
      </c>
      <c r="Q37" s="40">
        <f t="shared" si="12"/>
        <v>0</v>
      </c>
      <c r="R37" s="40">
        <f t="shared" si="13"/>
        <v>0</v>
      </c>
      <c r="S37" s="40">
        <f t="shared" si="14"/>
        <v>0</v>
      </c>
      <c r="T37" s="40">
        <f t="shared" si="15"/>
        <v>0</v>
      </c>
      <c r="U37" s="40">
        <f t="shared" si="16"/>
        <v>0</v>
      </c>
      <c r="V37" s="40">
        <f t="shared" si="17"/>
        <v>0</v>
      </c>
      <c r="W37" s="40">
        <f t="shared" si="18"/>
        <v>0</v>
      </c>
      <c r="X37" s="41">
        <f t="shared" si="10"/>
        <v>0</v>
      </c>
      <c r="Y37" s="42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44" customFormat="1" ht="33" customHeight="1">
      <c r="A38" s="37">
        <v>30</v>
      </c>
      <c r="B38" s="1"/>
      <c r="C38" s="1"/>
      <c r="D38" s="1"/>
      <c r="E38" s="1"/>
      <c r="F38" s="4"/>
      <c r="G38" s="2"/>
      <c r="H38" s="2"/>
      <c r="I38" s="2"/>
      <c r="J38" s="2"/>
      <c r="K38" s="2"/>
      <c r="L38" s="2"/>
      <c r="M38" s="2"/>
      <c r="N38" s="36">
        <f t="shared" si="19"/>
        <v>0</v>
      </c>
      <c r="O38" s="40">
        <f t="shared" si="11"/>
        <v>0</v>
      </c>
      <c r="P38" s="40">
        <f t="shared" si="11"/>
        <v>0</v>
      </c>
      <c r="Q38" s="40">
        <f t="shared" si="12"/>
        <v>0</v>
      </c>
      <c r="R38" s="40">
        <f t="shared" si="13"/>
        <v>0</v>
      </c>
      <c r="S38" s="40">
        <f t="shared" si="14"/>
        <v>0</v>
      </c>
      <c r="T38" s="40">
        <f t="shared" si="15"/>
        <v>0</v>
      </c>
      <c r="U38" s="40">
        <f t="shared" si="16"/>
        <v>0</v>
      </c>
      <c r="V38" s="40">
        <f t="shared" si="17"/>
        <v>0</v>
      </c>
      <c r="W38" s="40">
        <f t="shared" si="18"/>
        <v>0</v>
      </c>
      <c r="X38" s="41">
        <f t="shared" si="10"/>
        <v>0</v>
      </c>
      <c r="Y38" s="42"/>
      <c r="Z38" s="42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s="44" customFormat="1" ht="33" customHeight="1">
      <c r="A39" s="37">
        <v>31</v>
      </c>
      <c r="B39" s="8"/>
      <c r="C39" s="1"/>
      <c r="D39" s="1"/>
      <c r="E39" s="8"/>
      <c r="F39" s="8"/>
      <c r="G39" s="2"/>
      <c r="H39" s="2"/>
      <c r="I39" s="2"/>
      <c r="J39" s="2"/>
      <c r="K39" s="2"/>
      <c r="L39" s="2"/>
      <c r="M39" s="2"/>
      <c r="N39" s="36">
        <f t="shared" si="19"/>
        <v>0</v>
      </c>
      <c r="O39" s="40">
        <f t="shared" si="11"/>
        <v>0</v>
      </c>
      <c r="P39" s="40">
        <f t="shared" si="11"/>
        <v>0</v>
      </c>
      <c r="Q39" s="40">
        <f t="shared" si="12"/>
        <v>0</v>
      </c>
      <c r="R39" s="40">
        <f t="shared" si="13"/>
        <v>0</v>
      </c>
      <c r="S39" s="40">
        <f t="shared" si="14"/>
        <v>0</v>
      </c>
      <c r="T39" s="40">
        <f t="shared" si="15"/>
        <v>0</v>
      </c>
      <c r="U39" s="40">
        <f t="shared" si="16"/>
        <v>0</v>
      </c>
      <c r="V39" s="40">
        <f t="shared" si="17"/>
        <v>0</v>
      </c>
      <c r="W39" s="40">
        <f t="shared" si="18"/>
        <v>0</v>
      </c>
      <c r="X39" s="41">
        <f t="shared" si="10"/>
        <v>0</v>
      </c>
      <c r="Y39" s="42"/>
      <c r="Z39" s="42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s="44" customFormat="1" ht="33" customHeight="1">
      <c r="A40" s="37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36">
        <f t="shared" si="19"/>
        <v>0</v>
      </c>
      <c r="O40" s="40">
        <f t="shared" si="11"/>
        <v>0</v>
      </c>
      <c r="P40" s="40">
        <f t="shared" si="11"/>
        <v>0</v>
      </c>
      <c r="Q40" s="40">
        <f t="shared" si="12"/>
        <v>0</v>
      </c>
      <c r="R40" s="40">
        <f t="shared" si="13"/>
        <v>0</v>
      </c>
      <c r="S40" s="40">
        <f t="shared" si="14"/>
        <v>0</v>
      </c>
      <c r="T40" s="40">
        <f t="shared" si="15"/>
        <v>0</v>
      </c>
      <c r="U40" s="40">
        <f t="shared" si="16"/>
        <v>0</v>
      </c>
      <c r="V40" s="40">
        <f t="shared" si="17"/>
        <v>0</v>
      </c>
      <c r="W40" s="40">
        <f t="shared" si="18"/>
        <v>0</v>
      </c>
      <c r="X40" s="41">
        <f t="shared" si="10"/>
        <v>0</v>
      </c>
      <c r="Y40" s="42"/>
      <c r="Z40" s="42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s="44" customFormat="1" ht="33" customHeight="1">
      <c r="A41" s="37">
        <v>33</v>
      </c>
      <c r="B41" s="1"/>
      <c r="C41" s="1"/>
      <c r="D41" s="37"/>
      <c r="E41" s="37"/>
      <c r="F41" s="37"/>
      <c r="G41" s="2"/>
      <c r="H41" s="2"/>
      <c r="I41" s="2"/>
      <c r="J41" s="2"/>
      <c r="K41" s="2"/>
      <c r="L41" s="2"/>
      <c r="M41" s="2"/>
      <c r="N41" s="36">
        <f t="shared" si="19"/>
        <v>0</v>
      </c>
      <c r="O41" s="40">
        <f t="shared" si="11"/>
        <v>0</v>
      </c>
      <c r="P41" s="40">
        <f t="shared" si="11"/>
        <v>0</v>
      </c>
      <c r="Q41" s="40">
        <f t="shared" si="12"/>
        <v>0</v>
      </c>
      <c r="R41" s="40">
        <f t="shared" si="13"/>
        <v>0</v>
      </c>
      <c r="S41" s="40">
        <f t="shared" si="14"/>
        <v>0</v>
      </c>
      <c r="T41" s="40">
        <f t="shared" si="15"/>
        <v>0</v>
      </c>
      <c r="U41" s="40">
        <f t="shared" si="16"/>
        <v>0</v>
      </c>
      <c r="V41" s="40">
        <f t="shared" si="17"/>
        <v>0</v>
      </c>
      <c r="W41" s="40">
        <f t="shared" si="18"/>
        <v>0</v>
      </c>
      <c r="X41" s="41">
        <f t="shared" si="10"/>
        <v>0</v>
      </c>
      <c r="Y41" s="42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s="44" customFormat="1" ht="33" customHeight="1">
      <c r="A42" s="37">
        <v>34</v>
      </c>
      <c r="B42" s="4"/>
      <c r="C42" s="1"/>
      <c r="D42" s="4"/>
      <c r="E42" s="4"/>
      <c r="F42" s="4"/>
      <c r="G42" s="2"/>
      <c r="H42" s="2"/>
      <c r="I42" s="2"/>
      <c r="J42" s="2"/>
      <c r="K42" s="2"/>
      <c r="L42" s="2"/>
      <c r="M42" s="2"/>
      <c r="N42" s="36">
        <f t="shared" si="19"/>
        <v>0</v>
      </c>
      <c r="O42" s="40">
        <f t="shared" si="11"/>
        <v>0</v>
      </c>
      <c r="P42" s="40">
        <f t="shared" si="11"/>
        <v>0</v>
      </c>
      <c r="Q42" s="40">
        <f t="shared" si="12"/>
        <v>0</v>
      </c>
      <c r="R42" s="40">
        <f t="shared" si="13"/>
        <v>0</v>
      </c>
      <c r="S42" s="40">
        <f t="shared" si="14"/>
        <v>0</v>
      </c>
      <c r="T42" s="40">
        <f t="shared" si="15"/>
        <v>0</v>
      </c>
      <c r="U42" s="40">
        <f t="shared" si="16"/>
        <v>0</v>
      </c>
      <c r="V42" s="40">
        <f t="shared" si="17"/>
        <v>0</v>
      </c>
      <c r="W42" s="40">
        <f t="shared" si="18"/>
        <v>0</v>
      </c>
      <c r="X42" s="41">
        <f t="shared" si="10"/>
        <v>0</v>
      </c>
      <c r="Y42" s="42"/>
      <c r="Z42" s="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s="44" customFormat="1" ht="33" customHeight="1">
      <c r="A43" s="37">
        <v>35</v>
      </c>
      <c r="B43" s="8"/>
      <c r="C43" s="8"/>
      <c r="D43" s="8"/>
      <c r="E43" s="8"/>
      <c r="F43" s="8"/>
      <c r="G43" s="2"/>
      <c r="H43" s="2"/>
      <c r="I43" s="2"/>
      <c r="J43" s="2"/>
      <c r="K43" s="2"/>
      <c r="L43" s="2"/>
      <c r="M43" s="2"/>
      <c r="N43" s="36">
        <f t="shared" si="19"/>
        <v>0</v>
      </c>
      <c r="O43" s="40">
        <f t="shared" si="11"/>
        <v>0</v>
      </c>
      <c r="P43" s="40">
        <f t="shared" si="11"/>
        <v>0</v>
      </c>
      <c r="Q43" s="40">
        <f t="shared" si="12"/>
        <v>0</v>
      </c>
      <c r="R43" s="40">
        <f t="shared" si="13"/>
        <v>0</v>
      </c>
      <c r="S43" s="40">
        <f t="shared" si="14"/>
        <v>0</v>
      </c>
      <c r="T43" s="40">
        <f t="shared" si="15"/>
        <v>0</v>
      </c>
      <c r="U43" s="40">
        <f t="shared" si="16"/>
        <v>0</v>
      </c>
      <c r="V43" s="40">
        <f t="shared" si="17"/>
        <v>0</v>
      </c>
      <c r="W43" s="40">
        <f t="shared" si="18"/>
        <v>0</v>
      </c>
      <c r="X43" s="41">
        <f t="shared" si="10"/>
        <v>0</v>
      </c>
      <c r="Y43" s="42"/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s="44" customFormat="1" ht="33" customHeight="1">
      <c r="A44" s="37">
        <v>36</v>
      </c>
      <c r="B44" s="8"/>
      <c r="C44" s="8"/>
      <c r="D44" s="45"/>
      <c r="E44" s="8"/>
      <c r="F44" s="8"/>
      <c r="G44" s="2"/>
      <c r="H44" s="2"/>
      <c r="I44" s="2"/>
      <c r="J44" s="2"/>
      <c r="K44" s="2"/>
      <c r="L44" s="2"/>
      <c r="M44" s="2"/>
      <c r="N44" s="36">
        <f t="shared" si="19"/>
        <v>0</v>
      </c>
      <c r="O44" s="40">
        <f t="shared" si="11"/>
        <v>0</v>
      </c>
      <c r="P44" s="40">
        <f t="shared" si="11"/>
        <v>0</v>
      </c>
      <c r="Q44" s="40">
        <f t="shared" si="12"/>
        <v>0</v>
      </c>
      <c r="R44" s="40">
        <f t="shared" si="13"/>
        <v>0</v>
      </c>
      <c r="S44" s="40">
        <f t="shared" si="14"/>
        <v>0</v>
      </c>
      <c r="T44" s="40">
        <f t="shared" si="15"/>
        <v>0</v>
      </c>
      <c r="U44" s="40">
        <f t="shared" si="16"/>
        <v>0</v>
      </c>
      <c r="V44" s="40">
        <f t="shared" si="17"/>
        <v>0</v>
      </c>
      <c r="W44" s="40">
        <f t="shared" si="18"/>
        <v>0</v>
      </c>
      <c r="X44" s="41">
        <f t="shared" si="10"/>
        <v>0</v>
      </c>
      <c r="Y44" s="42"/>
      <c r="Z44" s="4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s="44" customFormat="1" ht="33" customHeight="1">
      <c r="A45" s="37">
        <v>37</v>
      </c>
      <c r="B45" s="8"/>
      <c r="C45" s="8"/>
      <c r="D45" s="76"/>
      <c r="E45" s="9"/>
      <c r="F45" s="8"/>
      <c r="G45" s="2"/>
      <c r="H45" s="2"/>
      <c r="I45" s="2"/>
      <c r="J45" s="2"/>
      <c r="K45" s="2"/>
      <c r="L45" s="2"/>
      <c r="M45" s="2"/>
      <c r="N45" s="36">
        <f t="shared" si="19"/>
        <v>0</v>
      </c>
      <c r="O45" s="40">
        <f t="shared" si="11"/>
        <v>0</v>
      </c>
      <c r="P45" s="40">
        <f t="shared" si="11"/>
        <v>0</v>
      </c>
      <c r="Q45" s="40">
        <f t="shared" si="12"/>
        <v>0</v>
      </c>
      <c r="R45" s="40">
        <f t="shared" si="13"/>
        <v>0</v>
      </c>
      <c r="S45" s="40">
        <f t="shared" si="14"/>
        <v>0</v>
      </c>
      <c r="T45" s="40">
        <f t="shared" si="15"/>
        <v>0</v>
      </c>
      <c r="U45" s="40">
        <f t="shared" si="16"/>
        <v>0</v>
      </c>
      <c r="V45" s="40">
        <f t="shared" si="17"/>
        <v>0</v>
      </c>
      <c r="W45" s="40">
        <f t="shared" si="18"/>
        <v>0</v>
      </c>
      <c r="X45" s="41">
        <f t="shared" si="10"/>
        <v>0</v>
      </c>
      <c r="Y45" s="42"/>
      <c r="Z45" s="4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s="44" customFormat="1" ht="33" customHeight="1">
      <c r="A46" s="37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6">
        <f t="shared" si="19"/>
        <v>0</v>
      </c>
      <c r="O46" s="40">
        <f t="shared" si="11"/>
        <v>0</v>
      </c>
      <c r="P46" s="40">
        <f t="shared" si="11"/>
        <v>0</v>
      </c>
      <c r="Q46" s="40">
        <f t="shared" si="12"/>
        <v>0</v>
      </c>
      <c r="R46" s="40">
        <f t="shared" si="13"/>
        <v>0</v>
      </c>
      <c r="S46" s="40">
        <f t="shared" si="14"/>
        <v>0</v>
      </c>
      <c r="T46" s="40">
        <f t="shared" si="15"/>
        <v>0</v>
      </c>
      <c r="U46" s="40">
        <f t="shared" si="16"/>
        <v>0</v>
      </c>
      <c r="V46" s="40">
        <f t="shared" si="17"/>
        <v>0</v>
      </c>
      <c r="W46" s="40">
        <f t="shared" si="18"/>
        <v>0</v>
      </c>
      <c r="X46" s="41">
        <f t="shared" si="10"/>
        <v>0</v>
      </c>
      <c r="Y46" s="42"/>
      <c r="Z46" s="4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s="44" customFormat="1" ht="33" customHeight="1">
      <c r="A47" s="37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6">
        <f aca="true" t="shared" si="20" ref="N47:N55">X47</f>
        <v>0</v>
      </c>
      <c r="O47" s="40">
        <f t="shared" si="11"/>
        <v>0</v>
      </c>
      <c r="P47" s="40">
        <f t="shared" si="11"/>
        <v>0</v>
      </c>
      <c r="Q47" s="40">
        <f t="shared" si="12"/>
        <v>0</v>
      </c>
      <c r="R47" s="40">
        <f t="shared" si="13"/>
        <v>0</v>
      </c>
      <c r="S47" s="40">
        <f t="shared" si="14"/>
        <v>0</v>
      </c>
      <c r="T47" s="40">
        <f t="shared" si="15"/>
        <v>0</v>
      </c>
      <c r="U47" s="40">
        <f t="shared" si="16"/>
        <v>0</v>
      </c>
      <c r="V47" s="40">
        <f t="shared" si="17"/>
        <v>0</v>
      </c>
      <c r="W47" s="40">
        <f t="shared" si="18"/>
        <v>0</v>
      </c>
      <c r="X47" s="41">
        <f t="shared" si="10"/>
        <v>0</v>
      </c>
      <c r="Y47" s="42"/>
      <c r="Z47" s="42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44" customFormat="1" ht="33" customHeight="1">
      <c r="A48" s="37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6">
        <f t="shared" si="20"/>
        <v>0</v>
      </c>
      <c r="O48" s="40">
        <f t="shared" si="11"/>
        <v>0</v>
      </c>
      <c r="P48" s="40">
        <f t="shared" si="11"/>
        <v>0</v>
      </c>
      <c r="Q48" s="40">
        <f t="shared" si="12"/>
        <v>0</v>
      </c>
      <c r="R48" s="40">
        <f t="shared" si="13"/>
        <v>0</v>
      </c>
      <c r="S48" s="40">
        <f t="shared" si="14"/>
        <v>0</v>
      </c>
      <c r="T48" s="40">
        <f t="shared" si="15"/>
        <v>0</v>
      </c>
      <c r="U48" s="40">
        <f t="shared" si="16"/>
        <v>0</v>
      </c>
      <c r="V48" s="40">
        <f t="shared" si="17"/>
        <v>0</v>
      </c>
      <c r="W48" s="40">
        <f t="shared" si="18"/>
        <v>0</v>
      </c>
      <c r="X48" s="41">
        <f t="shared" si="10"/>
        <v>0</v>
      </c>
      <c r="Y48" s="42"/>
      <c r="Z48" s="42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44" customFormat="1" ht="33" customHeight="1">
      <c r="A49" s="37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6">
        <f t="shared" si="20"/>
        <v>0</v>
      </c>
      <c r="O49" s="40">
        <f aca="true" t="shared" si="21" ref="O49:T55">IF(OR(E49="",E49="-"),0,E$8*(101+1000*LOG10(E$7/E49)))</f>
        <v>0</v>
      </c>
      <c r="P49" s="40">
        <f t="shared" si="21"/>
        <v>0</v>
      </c>
      <c r="Q49" s="40">
        <f t="shared" si="21"/>
        <v>0</v>
      </c>
      <c r="R49" s="40">
        <f t="shared" si="21"/>
        <v>0</v>
      </c>
      <c r="S49" s="40">
        <f t="shared" si="21"/>
        <v>0</v>
      </c>
      <c r="T49" s="40">
        <f t="shared" si="21"/>
        <v>0</v>
      </c>
      <c r="U49" s="40">
        <f aca="true" t="shared" si="22" ref="U49:W55">IF(OR(K49="",K49="-"),0,K$8*(101+1000*LOG10(K$7/K49)))</f>
        <v>0</v>
      </c>
      <c r="V49" s="40">
        <f t="shared" si="22"/>
        <v>0</v>
      </c>
      <c r="W49" s="40">
        <f t="shared" si="22"/>
        <v>0</v>
      </c>
      <c r="X49" s="41">
        <f t="shared" si="10"/>
        <v>0</v>
      </c>
      <c r="Y49" s="42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s="44" customFormat="1" ht="33" customHeight="1">
      <c r="A50" s="37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6">
        <f t="shared" si="20"/>
        <v>0</v>
      </c>
      <c r="O50" s="40">
        <f t="shared" si="21"/>
        <v>0</v>
      </c>
      <c r="P50" s="40">
        <f t="shared" si="21"/>
        <v>0</v>
      </c>
      <c r="Q50" s="40">
        <f t="shared" si="21"/>
        <v>0</v>
      </c>
      <c r="R50" s="40">
        <f t="shared" si="21"/>
        <v>0</v>
      </c>
      <c r="S50" s="40">
        <f t="shared" si="21"/>
        <v>0</v>
      </c>
      <c r="T50" s="40">
        <f t="shared" si="21"/>
        <v>0</v>
      </c>
      <c r="U50" s="40">
        <f t="shared" si="22"/>
        <v>0</v>
      </c>
      <c r="V50" s="40">
        <f t="shared" si="22"/>
        <v>0</v>
      </c>
      <c r="W50" s="40">
        <f t="shared" si="22"/>
        <v>0</v>
      </c>
      <c r="X50" s="41">
        <f t="shared" si="10"/>
        <v>0</v>
      </c>
      <c r="Y50" s="42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s="44" customFormat="1" ht="33" customHeight="1">
      <c r="A51" s="37">
        <v>43</v>
      </c>
      <c r="B51" s="38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6">
        <f t="shared" si="20"/>
        <v>0</v>
      </c>
      <c r="O51" s="40">
        <f t="shared" si="21"/>
        <v>0</v>
      </c>
      <c r="P51" s="40">
        <f t="shared" si="21"/>
        <v>0</v>
      </c>
      <c r="Q51" s="40">
        <f t="shared" si="21"/>
        <v>0</v>
      </c>
      <c r="R51" s="40">
        <f t="shared" si="21"/>
        <v>0</v>
      </c>
      <c r="S51" s="40">
        <f t="shared" si="21"/>
        <v>0</v>
      </c>
      <c r="T51" s="40">
        <f t="shared" si="21"/>
        <v>0</v>
      </c>
      <c r="U51" s="40">
        <f t="shared" si="22"/>
        <v>0</v>
      </c>
      <c r="V51" s="40">
        <f t="shared" si="22"/>
        <v>0</v>
      </c>
      <c r="W51" s="40">
        <f t="shared" si="22"/>
        <v>0</v>
      </c>
      <c r="X51" s="41">
        <f t="shared" si="10"/>
        <v>0</v>
      </c>
      <c r="Y51" s="42"/>
      <c r="Z51" s="42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44" customFormat="1" ht="33" customHeight="1">
      <c r="A52" s="37">
        <v>44</v>
      </c>
      <c r="B52" s="1"/>
      <c r="C52" s="1"/>
      <c r="D52" s="39"/>
      <c r="E52" s="39"/>
      <c r="F52" s="39"/>
      <c r="G52" s="2"/>
      <c r="H52" s="2"/>
      <c r="I52" s="2"/>
      <c r="J52" s="2"/>
      <c r="K52" s="2"/>
      <c r="L52" s="2"/>
      <c r="M52" s="2"/>
      <c r="N52" s="36">
        <f t="shared" si="20"/>
        <v>0</v>
      </c>
      <c r="O52" s="40">
        <f t="shared" si="21"/>
        <v>0</v>
      </c>
      <c r="P52" s="40">
        <f t="shared" si="21"/>
        <v>0</v>
      </c>
      <c r="Q52" s="40">
        <f t="shared" si="21"/>
        <v>0</v>
      </c>
      <c r="R52" s="40">
        <f t="shared" si="21"/>
        <v>0</v>
      </c>
      <c r="S52" s="40">
        <f t="shared" si="21"/>
        <v>0</v>
      </c>
      <c r="T52" s="40">
        <f t="shared" si="21"/>
        <v>0</v>
      </c>
      <c r="U52" s="40">
        <f t="shared" si="22"/>
        <v>0</v>
      </c>
      <c r="V52" s="40">
        <f t="shared" si="22"/>
        <v>0</v>
      </c>
      <c r="W52" s="40">
        <f t="shared" si="22"/>
        <v>0</v>
      </c>
      <c r="X52" s="41">
        <f t="shared" si="10"/>
        <v>0</v>
      </c>
      <c r="Y52" s="4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44" customFormat="1" ht="33" customHeight="1">
      <c r="A53" s="37">
        <v>45</v>
      </c>
      <c r="B53" s="8"/>
      <c r="C53" s="33"/>
      <c r="D53" s="33"/>
      <c r="E53" s="9"/>
      <c r="F53" s="4"/>
      <c r="G53" s="2"/>
      <c r="H53" s="2"/>
      <c r="I53" s="2"/>
      <c r="J53" s="2"/>
      <c r="K53" s="2"/>
      <c r="L53" s="2"/>
      <c r="M53" s="2"/>
      <c r="N53" s="36">
        <f t="shared" si="20"/>
        <v>0</v>
      </c>
      <c r="O53" s="40">
        <f t="shared" si="21"/>
        <v>0</v>
      </c>
      <c r="P53" s="40">
        <f t="shared" si="21"/>
        <v>0</v>
      </c>
      <c r="Q53" s="40">
        <f t="shared" si="21"/>
        <v>0</v>
      </c>
      <c r="R53" s="40">
        <f t="shared" si="21"/>
        <v>0</v>
      </c>
      <c r="S53" s="40">
        <f t="shared" si="21"/>
        <v>0</v>
      </c>
      <c r="T53" s="40">
        <f t="shared" si="21"/>
        <v>0</v>
      </c>
      <c r="U53" s="40">
        <f t="shared" si="22"/>
        <v>0</v>
      </c>
      <c r="V53" s="40">
        <f t="shared" si="22"/>
        <v>0</v>
      </c>
      <c r="W53" s="40">
        <f t="shared" si="22"/>
        <v>0</v>
      </c>
      <c r="X53" s="41">
        <f t="shared" si="10"/>
        <v>0</v>
      </c>
      <c r="Y53" s="42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s="44" customFormat="1" ht="33" customHeight="1">
      <c r="A54" s="37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6">
        <f t="shared" si="20"/>
        <v>0</v>
      </c>
      <c r="O54" s="40">
        <f t="shared" si="21"/>
        <v>0</v>
      </c>
      <c r="P54" s="40">
        <f t="shared" si="21"/>
        <v>0</v>
      </c>
      <c r="Q54" s="40">
        <f t="shared" si="21"/>
        <v>0</v>
      </c>
      <c r="R54" s="40">
        <f t="shared" si="21"/>
        <v>0</v>
      </c>
      <c r="S54" s="40">
        <f t="shared" si="21"/>
        <v>0</v>
      </c>
      <c r="T54" s="40">
        <f t="shared" si="21"/>
        <v>0</v>
      </c>
      <c r="U54" s="40">
        <f t="shared" si="22"/>
        <v>0</v>
      </c>
      <c r="V54" s="40">
        <f t="shared" si="22"/>
        <v>0</v>
      </c>
      <c r="W54" s="40">
        <f t="shared" si="22"/>
        <v>0</v>
      </c>
      <c r="X54" s="41">
        <f t="shared" si="10"/>
        <v>0</v>
      </c>
      <c r="Y54" s="42"/>
      <c r="Z54" s="42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s="44" customFormat="1" ht="33" customHeight="1">
      <c r="A55" s="37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6">
        <f t="shared" si="20"/>
        <v>0</v>
      </c>
      <c r="O55" s="40">
        <f t="shared" si="21"/>
        <v>0</v>
      </c>
      <c r="P55" s="40">
        <f t="shared" si="21"/>
        <v>0</v>
      </c>
      <c r="Q55" s="40">
        <f t="shared" si="21"/>
        <v>0</v>
      </c>
      <c r="R55" s="40">
        <f t="shared" si="21"/>
        <v>0</v>
      </c>
      <c r="S55" s="40">
        <f t="shared" si="21"/>
        <v>0</v>
      </c>
      <c r="T55" s="40">
        <f t="shared" si="21"/>
        <v>0</v>
      </c>
      <c r="U55" s="40">
        <f t="shared" si="22"/>
        <v>0</v>
      </c>
      <c r="V55" s="40">
        <f t="shared" si="22"/>
        <v>0</v>
      </c>
      <c r="W55" s="40">
        <f t="shared" si="22"/>
        <v>0</v>
      </c>
      <c r="X55" s="41">
        <f t="shared" si="10"/>
        <v>0</v>
      </c>
      <c r="Y55" s="42"/>
      <c r="Z55" s="42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zoomScale="65" zoomScaleNormal="65" zoomScalePageLayoutView="0" workbookViewId="0" topLeftCell="A1">
      <selection activeCell="D1" sqref="D1:I16384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4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103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13</v>
      </c>
      <c r="B4" s="97"/>
      <c r="C4" s="97"/>
      <c r="D4" s="97"/>
      <c r="E4" s="97"/>
      <c r="F4" s="97"/>
      <c r="G4" s="97"/>
      <c r="H4" s="97"/>
      <c r="J4" s="17">
        <f>SUM(E7:M7)/8</f>
        <v>3.25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25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 aca="true" t="shared" si="0" ref="E7:M7">COUNTIF(E9:E28,"&gt;0")</f>
        <v>5</v>
      </c>
      <c r="F7" s="26">
        <f t="shared" si="0"/>
        <v>6</v>
      </c>
      <c r="G7" s="26">
        <f t="shared" si="0"/>
        <v>4</v>
      </c>
      <c r="H7" s="26">
        <f t="shared" si="0"/>
        <v>4</v>
      </c>
      <c r="I7" s="26">
        <f t="shared" si="0"/>
        <v>7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1">
        <v>2635</v>
      </c>
      <c r="C9" s="70" t="s">
        <v>28</v>
      </c>
      <c r="D9" s="70" t="s">
        <v>82</v>
      </c>
      <c r="E9" s="9">
        <v>2</v>
      </c>
      <c r="F9" s="37">
        <v>1</v>
      </c>
      <c r="G9" s="2"/>
      <c r="H9" s="2"/>
      <c r="I9" s="2">
        <v>1</v>
      </c>
      <c r="J9" s="2"/>
      <c r="K9" s="2"/>
      <c r="L9" s="2"/>
      <c r="M9" s="2"/>
      <c r="N9" s="36">
        <f>X9</f>
        <v>2324.189299069938</v>
      </c>
      <c r="O9" s="27">
        <f aca="true" t="shared" si="1" ref="O9:O19">IF(OR(E9="",E9="-"),0,E$8*(101+1000*LOG10(E$7/E9)))</f>
        <v>498.9400086720376</v>
      </c>
      <c r="P9" s="27">
        <f aca="true" t="shared" si="2" ref="P9:P19">IF(OR(F9="",F9="-"),0,F$8*(101+1000*LOG10(F$7/F9)))</f>
        <v>879.1512503836436</v>
      </c>
      <c r="Q9" s="27">
        <f aca="true" t="shared" si="3" ref="Q9:Q19">IF(OR(G9="",G9="-"),0,G$8*(101+1000*LOG10(G$7/G9)))</f>
        <v>0</v>
      </c>
      <c r="R9" s="27">
        <f aca="true" t="shared" si="4" ref="R9:R19">IF(OR(H9="",H9="-"),0,H$8*(101+1000*LOG10(H$7/H9)))</f>
        <v>0</v>
      </c>
      <c r="S9" s="27">
        <f aca="true" t="shared" si="5" ref="S9:S19">IF(OR(I9="",I9="-"),0,I$8*(101+1000*LOG10(I$7/I9)))</f>
        <v>946.0980400142569</v>
      </c>
      <c r="T9" s="27">
        <f aca="true" t="shared" si="6" ref="T9:T19">IF(OR(J9="",J9="-"),0,J$8*(101+1000*LOG10(J$7/J9)))</f>
        <v>0</v>
      </c>
      <c r="U9" s="27">
        <f aca="true" t="shared" si="7" ref="U9:U19">IF(OR(K9="",K9="-"),0,K$8*(101+1000*LOG10(K$7/K9)))</f>
        <v>0</v>
      </c>
      <c r="V9" s="27">
        <f aca="true" t="shared" si="8" ref="V9:V19">IF(OR(L9="",L9="-"),0,L$8*(101+1000*LOG10(L$7/L9)))</f>
        <v>0</v>
      </c>
      <c r="W9" s="27">
        <f aca="true" t="shared" si="9" ref="W9:W19">IF(OR(M9="",M9="-"),0,M$8*(101+1000*LOG10(M$7/M9)))</f>
        <v>0</v>
      </c>
      <c r="X9" s="28">
        <f aca="true" t="shared" si="10" ref="X9:X28">SUM(O9:W9)</f>
        <v>2324.189299069938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37">
        <v>2</v>
      </c>
      <c r="B10" s="1" t="s">
        <v>45</v>
      </c>
      <c r="C10" s="74" t="s">
        <v>85</v>
      </c>
      <c r="D10" s="74" t="s">
        <v>86</v>
      </c>
      <c r="E10" s="3">
        <v>4</v>
      </c>
      <c r="F10" s="4"/>
      <c r="G10" s="2">
        <v>1</v>
      </c>
      <c r="H10" s="2">
        <v>1</v>
      </c>
      <c r="I10" s="2">
        <v>2</v>
      </c>
      <c r="J10" s="2"/>
      <c r="K10" s="2"/>
      <c r="L10" s="2"/>
      <c r="M10" s="2"/>
      <c r="N10" s="36">
        <f>X10</f>
        <v>2319.404039147053</v>
      </c>
      <c r="O10" s="27">
        <f t="shared" si="1"/>
        <v>197.9100130080564</v>
      </c>
      <c r="P10" s="27">
        <f t="shared" si="2"/>
        <v>0</v>
      </c>
      <c r="Q10" s="27">
        <f t="shared" si="3"/>
        <v>703.0599913279624</v>
      </c>
      <c r="R10" s="27">
        <f t="shared" si="4"/>
        <v>773.3659904607587</v>
      </c>
      <c r="S10" s="27">
        <f t="shared" si="5"/>
        <v>645.0680443502756</v>
      </c>
      <c r="T10" s="27">
        <f t="shared" si="6"/>
        <v>0</v>
      </c>
      <c r="U10" s="27">
        <f t="shared" si="7"/>
        <v>0</v>
      </c>
      <c r="V10" s="27">
        <f t="shared" si="8"/>
        <v>0</v>
      </c>
      <c r="W10" s="27">
        <f t="shared" si="9"/>
        <v>0</v>
      </c>
      <c r="X10" s="28">
        <f t="shared" si="10"/>
        <v>2319.404039147053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37">
        <v>3</v>
      </c>
      <c r="B11" s="4" t="s">
        <v>42</v>
      </c>
      <c r="C11" s="53" t="s">
        <v>83</v>
      </c>
      <c r="D11" s="62" t="s">
        <v>84</v>
      </c>
      <c r="E11" s="4">
        <v>3</v>
      </c>
      <c r="F11" s="4"/>
      <c r="G11" s="2">
        <v>2</v>
      </c>
      <c r="H11" s="2">
        <v>2</v>
      </c>
      <c r="I11" s="2">
        <v>3</v>
      </c>
      <c r="J11" s="2"/>
      <c r="K11" s="2"/>
      <c r="L11" s="2"/>
      <c r="M11" s="2"/>
      <c r="N11" s="36">
        <f>X11</f>
        <v>1636.0885258053115</v>
      </c>
      <c r="O11" s="27">
        <f t="shared" si="1"/>
        <v>322.8487496163564</v>
      </c>
      <c r="P11" s="27">
        <f t="shared" si="2"/>
        <v>0</v>
      </c>
      <c r="Q11" s="27">
        <f t="shared" si="3"/>
        <v>402.0299956639812</v>
      </c>
      <c r="R11" s="27">
        <f t="shared" si="4"/>
        <v>442.23299523037934</v>
      </c>
      <c r="S11" s="27">
        <f t="shared" si="5"/>
        <v>468.97678529459444</v>
      </c>
      <c r="T11" s="27">
        <f t="shared" si="6"/>
        <v>0</v>
      </c>
      <c r="U11" s="27">
        <f t="shared" si="7"/>
        <v>0</v>
      </c>
      <c r="V11" s="27">
        <f t="shared" si="8"/>
        <v>0</v>
      </c>
      <c r="W11" s="27">
        <f t="shared" si="9"/>
        <v>0</v>
      </c>
      <c r="X11" s="28">
        <f t="shared" si="10"/>
        <v>1636.0885258053115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37">
        <v>4</v>
      </c>
      <c r="B12" s="1" t="s">
        <v>81</v>
      </c>
      <c r="C12" s="89" t="s">
        <v>72</v>
      </c>
      <c r="D12" s="89" t="s">
        <v>76</v>
      </c>
      <c r="E12" s="3">
        <v>1</v>
      </c>
      <c r="F12" s="3"/>
      <c r="G12" s="2"/>
      <c r="H12" s="2"/>
      <c r="I12" s="2"/>
      <c r="J12" s="2"/>
      <c r="K12" s="2"/>
      <c r="L12" s="2"/>
      <c r="M12" s="2"/>
      <c r="N12" s="36">
        <f>X12</f>
        <v>799.9700043360189</v>
      </c>
      <c r="O12" s="27">
        <f t="shared" si="1"/>
        <v>799.9700043360189</v>
      </c>
      <c r="P12" s="27">
        <f t="shared" si="2"/>
        <v>0</v>
      </c>
      <c r="Q12" s="27">
        <f t="shared" si="3"/>
        <v>0</v>
      </c>
      <c r="R12" s="27">
        <f t="shared" si="4"/>
        <v>0</v>
      </c>
      <c r="S12" s="27">
        <f t="shared" si="5"/>
        <v>0</v>
      </c>
      <c r="T12" s="27">
        <f t="shared" si="6"/>
        <v>0</v>
      </c>
      <c r="U12" s="27">
        <f t="shared" si="7"/>
        <v>0</v>
      </c>
      <c r="V12" s="27">
        <f t="shared" si="8"/>
        <v>0</v>
      </c>
      <c r="W12" s="27">
        <f t="shared" si="9"/>
        <v>0</v>
      </c>
      <c r="X12" s="28">
        <f t="shared" si="10"/>
        <v>799.9700043360189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1"/>
      <c r="C13" s="53" t="s">
        <v>57</v>
      </c>
      <c r="D13" s="53" t="s">
        <v>150</v>
      </c>
      <c r="E13" s="4"/>
      <c r="F13" s="4">
        <v>2</v>
      </c>
      <c r="G13" s="2"/>
      <c r="H13" s="2"/>
      <c r="I13" s="2"/>
      <c r="J13" s="2"/>
      <c r="K13" s="2"/>
      <c r="L13" s="2"/>
      <c r="M13" s="2"/>
      <c r="N13" s="36">
        <f>X13</f>
        <v>578.1212547196624</v>
      </c>
      <c r="O13" s="27">
        <f t="shared" si="1"/>
        <v>0</v>
      </c>
      <c r="P13" s="27">
        <f t="shared" si="2"/>
        <v>578.1212547196624</v>
      </c>
      <c r="Q13" s="27">
        <f t="shared" si="3"/>
        <v>0</v>
      </c>
      <c r="R13" s="27">
        <f t="shared" si="4"/>
        <v>0</v>
      </c>
      <c r="S13" s="27">
        <f t="shared" si="5"/>
        <v>0</v>
      </c>
      <c r="T13" s="27">
        <f t="shared" si="6"/>
        <v>0</v>
      </c>
      <c r="U13" s="27">
        <f t="shared" si="7"/>
        <v>0</v>
      </c>
      <c r="V13" s="27">
        <f t="shared" si="8"/>
        <v>0</v>
      </c>
      <c r="W13" s="27">
        <f t="shared" si="9"/>
        <v>0</v>
      </c>
      <c r="X13" s="28">
        <f t="shared" si="10"/>
        <v>578.1212547196624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33" customHeight="1">
      <c r="A14" s="37">
        <v>6</v>
      </c>
      <c r="B14" s="1"/>
      <c r="C14" s="52" t="s">
        <v>151</v>
      </c>
      <c r="D14" s="50" t="s">
        <v>67</v>
      </c>
      <c r="E14" s="3"/>
      <c r="F14" s="3">
        <v>3</v>
      </c>
      <c r="G14" s="2"/>
      <c r="H14" s="2"/>
      <c r="I14" s="2"/>
      <c r="J14" s="2"/>
      <c r="K14" s="2"/>
      <c r="L14" s="2"/>
      <c r="M14" s="2"/>
      <c r="N14" s="36">
        <f>X14</f>
        <v>402.0299956639812</v>
      </c>
      <c r="O14" s="27">
        <f t="shared" si="1"/>
        <v>0</v>
      </c>
      <c r="P14" s="27">
        <f t="shared" si="2"/>
        <v>402.0299956639812</v>
      </c>
      <c r="Q14" s="27">
        <f t="shared" si="3"/>
        <v>0</v>
      </c>
      <c r="R14" s="27">
        <f t="shared" si="4"/>
        <v>0</v>
      </c>
      <c r="S14" s="27">
        <f t="shared" si="5"/>
        <v>0</v>
      </c>
      <c r="T14" s="27">
        <f t="shared" si="6"/>
        <v>0</v>
      </c>
      <c r="U14" s="27">
        <f t="shared" si="7"/>
        <v>0</v>
      </c>
      <c r="V14" s="27">
        <f t="shared" si="8"/>
        <v>0</v>
      </c>
      <c r="W14" s="27">
        <f t="shared" si="9"/>
        <v>0</v>
      </c>
      <c r="X14" s="28">
        <f t="shared" si="10"/>
        <v>402.0299956639812</v>
      </c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33" customHeight="1">
      <c r="A15" s="37">
        <v>7</v>
      </c>
      <c r="B15" s="1" t="s">
        <v>87</v>
      </c>
      <c r="C15" s="60" t="s">
        <v>29</v>
      </c>
      <c r="D15" s="1" t="s">
        <v>88</v>
      </c>
      <c r="E15" s="1">
        <v>5</v>
      </c>
      <c r="F15" s="8"/>
      <c r="G15" s="2"/>
      <c r="H15" s="2"/>
      <c r="I15" s="2">
        <v>5</v>
      </c>
      <c r="J15" s="2"/>
      <c r="K15" s="2"/>
      <c r="L15" s="2"/>
      <c r="M15" s="2"/>
      <c r="N15" s="36">
        <f>X15</f>
        <v>348.128035678238</v>
      </c>
      <c r="O15" s="27">
        <f t="shared" si="1"/>
        <v>101</v>
      </c>
      <c r="P15" s="27">
        <f t="shared" si="2"/>
        <v>0</v>
      </c>
      <c r="Q15" s="27">
        <f t="shared" si="3"/>
        <v>0</v>
      </c>
      <c r="R15" s="27">
        <f t="shared" si="4"/>
        <v>0</v>
      </c>
      <c r="S15" s="27">
        <f t="shared" si="5"/>
        <v>247.128035678238</v>
      </c>
      <c r="T15" s="27">
        <f t="shared" si="6"/>
        <v>0</v>
      </c>
      <c r="U15" s="27">
        <f t="shared" si="7"/>
        <v>0</v>
      </c>
      <c r="V15" s="27">
        <f t="shared" si="8"/>
        <v>0</v>
      </c>
      <c r="W15" s="27">
        <f t="shared" si="9"/>
        <v>0</v>
      </c>
      <c r="X15" s="28">
        <f t="shared" si="10"/>
        <v>348.128035678238</v>
      </c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33" customHeight="1">
      <c r="A16" s="37">
        <v>8</v>
      </c>
      <c r="B16" s="8"/>
      <c r="C16" s="1" t="s">
        <v>58</v>
      </c>
      <c r="D16" s="1" t="s">
        <v>59</v>
      </c>
      <c r="E16" s="9"/>
      <c r="F16" s="3">
        <v>4</v>
      </c>
      <c r="G16" s="2"/>
      <c r="H16" s="2"/>
      <c r="I16" s="2"/>
      <c r="J16" s="2"/>
      <c r="K16" s="2"/>
      <c r="L16" s="2"/>
      <c r="M16" s="2"/>
      <c r="N16" s="36">
        <f>X16</f>
        <v>277.09125905568123</v>
      </c>
      <c r="O16" s="27">
        <f t="shared" si="1"/>
        <v>0</v>
      </c>
      <c r="P16" s="27">
        <f t="shared" si="2"/>
        <v>277.09125905568123</v>
      </c>
      <c r="Q16" s="27">
        <f t="shared" si="3"/>
        <v>0</v>
      </c>
      <c r="R16" s="27">
        <f t="shared" si="4"/>
        <v>0</v>
      </c>
      <c r="S16" s="27">
        <f t="shared" si="5"/>
        <v>0</v>
      </c>
      <c r="T16" s="27">
        <f t="shared" si="6"/>
        <v>0</v>
      </c>
      <c r="U16" s="27">
        <f t="shared" si="7"/>
        <v>0</v>
      </c>
      <c r="V16" s="27">
        <f t="shared" si="8"/>
        <v>0</v>
      </c>
      <c r="W16" s="27">
        <f t="shared" si="9"/>
        <v>0</v>
      </c>
      <c r="X16" s="28">
        <f t="shared" si="10"/>
        <v>277.09125905568123</v>
      </c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33" customHeight="1">
      <c r="A17" s="37">
        <v>9</v>
      </c>
      <c r="B17" s="3" t="s">
        <v>208</v>
      </c>
      <c r="C17" s="3" t="s">
        <v>206</v>
      </c>
      <c r="D17" s="3" t="s">
        <v>207</v>
      </c>
      <c r="E17" s="3"/>
      <c r="F17" s="3"/>
      <c r="G17" s="2"/>
      <c r="H17" s="2">
        <v>3</v>
      </c>
      <c r="I17" s="2"/>
      <c r="J17" s="2"/>
      <c r="K17" s="2"/>
      <c r="L17" s="2"/>
      <c r="M17" s="2"/>
      <c r="N17" s="36">
        <f>X17</f>
        <v>248.53261026912995</v>
      </c>
      <c r="O17" s="27">
        <f t="shared" si="1"/>
        <v>0</v>
      </c>
      <c r="P17" s="27">
        <f t="shared" si="2"/>
        <v>0</v>
      </c>
      <c r="Q17" s="27">
        <f t="shared" si="3"/>
        <v>0</v>
      </c>
      <c r="R17" s="27">
        <f t="shared" si="4"/>
        <v>248.53261026912995</v>
      </c>
      <c r="S17" s="27">
        <f t="shared" si="5"/>
        <v>0</v>
      </c>
      <c r="T17" s="27">
        <f t="shared" si="6"/>
        <v>0</v>
      </c>
      <c r="U17" s="27">
        <f t="shared" si="7"/>
        <v>0</v>
      </c>
      <c r="V17" s="27">
        <f t="shared" si="8"/>
        <v>0</v>
      </c>
      <c r="W17" s="27">
        <f t="shared" si="9"/>
        <v>0</v>
      </c>
      <c r="X17" s="28">
        <f t="shared" si="10"/>
        <v>248.53261026912995</v>
      </c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33" customHeight="1">
      <c r="A18" s="37">
        <v>10</v>
      </c>
      <c r="B18" s="3"/>
      <c r="C18" s="1" t="s">
        <v>41</v>
      </c>
      <c r="D18" s="1" t="s">
        <v>177</v>
      </c>
      <c r="E18" s="1"/>
      <c r="F18" s="3"/>
      <c r="G18" s="2">
        <v>3</v>
      </c>
      <c r="H18" s="2"/>
      <c r="I18" s="2"/>
      <c r="J18" s="2"/>
      <c r="K18" s="2"/>
      <c r="L18" s="2"/>
      <c r="M18" s="2"/>
      <c r="N18" s="36">
        <f>X18</f>
        <v>225.93873660829993</v>
      </c>
      <c r="O18" s="27">
        <f t="shared" si="1"/>
        <v>0</v>
      </c>
      <c r="P18" s="27">
        <f t="shared" si="2"/>
        <v>0</v>
      </c>
      <c r="Q18" s="27">
        <f t="shared" si="3"/>
        <v>225.93873660829993</v>
      </c>
      <c r="R18" s="27">
        <f t="shared" si="4"/>
        <v>0</v>
      </c>
      <c r="S18" s="27">
        <f t="shared" si="5"/>
        <v>0</v>
      </c>
      <c r="T18" s="27">
        <f t="shared" si="6"/>
        <v>0</v>
      </c>
      <c r="U18" s="27">
        <f t="shared" si="7"/>
        <v>0</v>
      </c>
      <c r="V18" s="27">
        <f t="shared" si="8"/>
        <v>0</v>
      </c>
      <c r="W18" s="27">
        <f t="shared" si="9"/>
        <v>0</v>
      </c>
      <c r="X18" s="28">
        <f t="shared" si="10"/>
        <v>225.93873660829993</v>
      </c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33" customHeight="1">
      <c r="A19" s="37">
        <v>11</v>
      </c>
      <c r="B19" s="8"/>
      <c r="C19" s="8" t="s">
        <v>152</v>
      </c>
      <c r="D19" s="8" t="s">
        <v>153</v>
      </c>
      <c r="E19" s="8"/>
      <c r="F19" s="8">
        <v>5</v>
      </c>
      <c r="G19" s="2"/>
      <c r="H19" s="2"/>
      <c r="I19" s="2"/>
      <c r="J19" s="2"/>
      <c r="K19" s="2"/>
      <c r="L19" s="2"/>
      <c r="M19" s="2"/>
      <c r="N19" s="36">
        <f>X19</f>
        <v>180.18124604762482</v>
      </c>
      <c r="O19" s="27">
        <f t="shared" si="1"/>
        <v>0</v>
      </c>
      <c r="P19" s="27">
        <f t="shared" si="2"/>
        <v>180.18124604762482</v>
      </c>
      <c r="Q19" s="27">
        <f t="shared" si="3"/>
        <v>0</v>
      </c>
      <c r="R19" s="27">
        <f t="shared" si="4"/>
        <v>0</v>
      </c>
      <c r="S19" s="27">
        <f t="shared" si="5"/>
        <v>0</v>
      </c>
      <c r="T19" s="27">
        <f t="shared" si="6"/>
        <v>0</v>
      </c>
      <c r="U19" s="27">
        <f t="shared" si="7"/>
        <v>0</v>
      </c>
      <c r="V19" s="27">
        <f t="shared" si="8"/>
        <v>0</v>
      </c>
      <c r="W19" s="27">
        <f t="shared" si="9"/>
        <v>0</v>
      </c>
      <c r="X19" s="28">
        <f t="shared" si="10"/>
        <v>180.18124604762482</v>
      </c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33" customHeight="1">
      <c r="A20" s="37">
        <v>12</v>
      </c>
      <c r="B20" s="8"/>
      <c r="C20" s="8" t="s">
        <v>236</v>
      </c>
      <c r="D20" s="45" t="s">
        <v>237</v>
      </c>
      <c r="E20" s="8"/>
      <c r="F20" s="8"/>
      <c r="G20" s="2"/>
      <c r="H20" s="2"/>
      <c r="I20" s="2">
        <v>6</v>
      </c>
      <c r="J20" s="2"/>
      <c r="K20" s="2"/>
      <c r="L20" s="2"/>
      <c r="M20" s="2"/>
      <c r="N20" s="36">
        <f>X20</f>
        <v>167.94678963061324</v>
      </c>
      <c r="O20" s="27">
        <f aca="true" t="shared" si="11" ref="O20:S21">IF(OR(E20="",E20="-"),0,E$8*(101+1000*LOG10(E$7/E20)))</f>
        <v>0</v>
      </c>
      <c r="P20" s="27">
        <f t="shared" si="11"/>
        <v>0</v>
      </c>
      <c r="Q20" s="27">
        <f t="shared" si="11"/>
        <v>0</v>
      </c>
      <c r="R20" s="27">
        <f t="shared" si="11"/>
        <v>0</v>
      </c>
      <c r="S20" s="27">
        <f t="shared" si="11"/>
        <v>167.94678963061324</v>
      </c>
      <c r="T20" s="27">
        <f aca="true" t="shared" si="12" ref="T20:W21">IF(OR(J20="",J20="-"),0,J$8*(101+1000*LOG10(J$7/J20)))</f>
        <v>0</v>
      </c>
      <c r="U20" s="27">
        <f t="shared" si="12"/>
        <v>0</v>
      </c>
      <c r="V20" s="27">
        <f t="shared" si="12"/>
        <v>0</v>
      </c>
      <c r="W20" s="27">
        <f t="shared" si="12"/>
        <v>0</v>
      </c>
      <c r="X20" s="28">
        <f>SUM(O20:W20)</f>
        <v>167.94678963061324</v>
      </c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33" customHeight="1">
      <c r="A21" s="37">
        <v>13</v>
      </c>
      <c r="B21" s="4"/>
      <c r="C21" s="1" t="s">
        <v>209</v>
      </c>
      <c r="D21" s="1" t="s">
        <v>210</v>
      </c>
      <c r="E21" s="3"/>
      <c r="F21" s="3"/>
      <c r="G21" s="2"/>
      <c r="H21" s="2">
        <v>4</v>
      </c>
      <c r="I21" s="2"/>
      <c r="J21" s="2"/>
      <c r="K21" s="2"/>
      <c r="L21" s="2"/>
      <c r="M21" s="2"/>
      <c r="N21" s="36">
        <f>X21</f>
        <v>111.10000000000001</v>
      </c>
      <c r="O21" s="27">
        <f t="shared" si="11"/>
        <v>0</v>
      </c>
      <c r="P21" s="27">
        <f t="shared" si="11"/>
        <v>0</v>
      </c>
      <c r="Q21" s="27">
        <f t="shared" si="11"/>
        <v>0</v>
      </c>
      <c r="R21" s="27">
        <f t="shared" si="11"/>
        <v>111.10000000000001</v>
      </c>
      <c r="S21" s="27">
        <f t="shared" si="11"/>
        <v>0</v>
      </c>
      <c r="T21" s="27">
        <f t="shared" si="12"/>
        <v>0</v>
      </c>
      <c r="U21" s="27">
        <f t="shared" si="12"/>
        <v>0</v>
      </c>
      <c r="V21" s="27">
        <f t="shared" si="12"/>
        <v>0</v>
      </c>
      <c r="W21" s="27">
        <f t="shared" si="12"/>
        <v>0</v>
      </c>
      <c r="X21" s="28">
        <f>SUM(O21:W21)</f>
        <v>111.10000000000001</v>
      </c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33" customHeight="1">
      <c r="A22" s="37">
        <v>14</v>
      </c>
      <c r="B22" s="34"/>
      <c r="C22" s="1" t="s">
        <v>154</v>
      </c>
      <c r="D22" s="1" t="s">
        <v>155</v>
      </c>
      <c r="E22" s="1"/>
      <c r="F22" s="3">
        <v>6</v>
      </c>
      <c r="G22" s="2"/>
      <c r="H22" s="2"/>
      <c r="I22" s="2"/>
      <c r="J22" s="2"/>
      <c r="K22" s="2"/>
      <c r="L22" s="2"/>
      <c r="M22" s="2"/>
      <c r="N22" s="36">
        <f>X22</f>
        <v>101</v>
      </c>
      <c r="O22" s="27">
        <f aca="true" t="shared" si="13" ref="O22:O27">IF(OR(E22="",E22="-"),0,E$8*(101+1000*LOG10(E$7/E22)))</f>
        <v>0</v>
      </c>
      <c r="P22" s="27">
        <f aca="true" t="shared" si="14" ref="P22:P27">IF(OR(F22="",F22="-"),0,F$8*(101+1000*LOG10(F$7/F22)))</f>
        <v>101</v>
      </c>
      <c r="Q22" s="27">
        <f aca="true" t="shared" si="15" ref="Q22:Q27">IF(OR(G22="",G22="-"),0,G$8*(101+1000*LOG10(G$7/G22)))</f>
        <v>0</v>
      </c>
      <c r="R22" s="27">
        <f aca="true" t="shared" si="16" ref="R22:R27">IF(OR(H22="",H22="-"),0,H$8*(101+1000*LOG10(H$7/H22)))</f>
        <v>0</v>
      </c>
      <c r="S22" s="27">
        <f aca="true" t="shared" si="17" ref="S22:S27">IF(OR(I22="",I22="-"),0,I$8*(101+1000*LOG10(I$7/I22)))</f>
        <v>0</v>
      </c>
      <c r="T22" s="27">
        <f aca="true" t="shared" si="18" ref="T22:T27">IF(OR(J22="",J22="-"),0,J$8*(101+1000*LOG10(J$7/J22)))</f>
        <v>0</v>
      </c>
      <c r="U22" s="27">
        <f aca="true" t="shared" si="19" ref="U22:U27">IF(OR(K22="",K22="-"),0,K$8*(101+1000*LOG10(K$7/K22)))</f>
        <v>0</v>
      </c>
      <c r="V22" s="27">
        <f aca="true" t="shared" si="20" ref="V22:V27">IF(OR(L22="",L22="-"),0,L$8*(101+1000*LOG10(L$7/L22)))</f>
        <v>0</v>
      </c>
      <c r="W22" s="27">
        <f aca="true" t="shared" si="21" ref="W22:W27">IF(OR(M22="",M22="-"),0,M$8*(101+1000*LOG10(M$7/M22)))</f>
        <v>0</v>
      </c>
      <c r="X22" s="28">
        <f aca="true" t="shared" si="22" ref="X22:X27">SUM(O22:W22)</f>
        <v>101</v>
      </c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33" customHeight="1">
      <c r="A23" s="37">
        <v>15</v>
      </c>
      <c r="B23" s="37"/>
      <c r="C23" s="1" t="s">
        <v>43</v>
      </c>
      <c r="D23" s="1"/>
      <c r="E23" s="37"/>
      <c r="F23" s="37"/>
      <c r="G23" s="2">
        <v>4</v>
      </c>
      <c r="H23" s="3"/>
      <c r="I23" s="3"/>
      <c r="J23" s="2"/>
      <c r="K23" s="2"/>
      <c r="L23" s="2"/>
      <c r="M23" s="2"/>
      <c r="N23" s="36">
        <f>X23</f>
        <v>101</v>
      </c>
      <c r="O23" s="27">
        <f t="shared" si="13"/>
        <v>0</v>
      </c>
      <c r="P23" s="27">
        <f t="shared" si="14"/>
        <v>0</v>
      </c>
      <c r="Q23" s="27">
        <f t="shared" si="15"/>
        <v>101</v>
      </c>
      <c r="R23" s="27">
        <f t="shared" si="16"/>
        <v>0</v>
      </c>
      <c r="S23" s="27">
        <f t="shared" si="17"/>
        <v>0</v>
      </c>
      <c r="T23" s="27">
        <f t="shared" si="18"/>
        <v>0</v>
      </c>
      <c r="U23" s="27">
        <f t="shared" si="19"/>
        <v>0</v>
      </c>
      <c r="V23" s="27">
        <f t="shared" si="20"/>
        <v>0</v>
      </c>
      <c r="W23" s="27">
        <f t="shared" si="21"/>
        <v>0</v>
      </c>
      <c r="X23" s="28">
        <f t="shared" si="22"/>
        <v>101</v>
      </c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33" customHeight="1">
      <c r="A24" s="37">
        <v>16</v>
      </c>
      <c r="B24" s="1"/>
      <c r="C24" s="1" t="s">
        <v>238</v>
      </c>
      <c r="D24" s="1" t="s">
        <v>239</v>
      </c>
      <c r="E24" s="1"/>
      <c r="F24" s="3"/>
      <c r="G24" s="2"/>
      <c r="H24" s="2"/>
      <c r="I24" s="2">
        <v>7</v>
      </c>
      <c r="J24" s="2"/>
      <c r="K24" s="2"/>
      <c r="L24" s="2"/>
      <c r="M24" s="2"/>
      <c r="N24" s="36">
        <f>X24</f>
        <v>101</v>
      </c>
      <c r="O24" s="27">
        <f t="shared" si="13"/>
        <v>0</v>
      </c>
      <c r="P24" s="27">
        <f t="shared" si="14"/>
        <v>0</v>
      </c>
      <c r="Q24" s="27">
        <f t="shared" si="15"/>
        <v>0</v>
      </c>
      <c r="R24" s="27">
        <f t="shared" si="16"/>
        <v>0</v>
      </c>
      <c r="S24" s="27">
        <f t="shared" si="17"/>
        <v>101</v>
      </c>
      <c r="T24" s="27">
        <f t="shared" si="18"/>
        <v>0</v>
      </c>
      <c r="U24" s="27">
        <f t="shared" si="19"/>
        <v>0</v>
      </c>
      <c r="V24" s="27">
        <f t="shared" si="20"/>
        <v>0</v>
      </c>
      <c r="W24" s="27">
        <f t="shared" si="21"/>
        <v>0</v>
      </c>
      <c r="X24" s="28">
        <f t="shared" si="22"/>
        <v>101</v>
      </c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33" customHeight="1">
      <c r="A25" s="37">
        <v>17</v>
      </c>
      <c r="B25" s="4"/>
      <c r="C25" s="1" t="s">
        <v>240</v>
      </c>
      <c r="D25" s="4" t="s">
        <v>241</v>
      </c>
      <c r="E25" s="4"/>
      <c r="F25" s="4"/>
      <c r="G25" s="2"/>
      <c r="H25" s="2"/>
      <c r="I25" s="2">
        <v>8</v>
      </c>
      <c r="J25" s="2"/>
      <c r="K25" s="2"/>
      <c r="L25" s="2"/>
      <c r="M25" s="2"/>
      <c r="N25" s="36">
        <f>X25</f>
        <v>43.00805302231325</v>
      </c>
      <c r="O25" s="27">
        <f t="shared" si="13"/>
        <v>0</v>
      </c>
      <c r="P25" s="27">
        <f t="shared" si="14"/>
        <v>0</v>
      </c>
      <c r="Q25" s="27">
        <f t="shared" si="15"/>
        <v>0</v>
      </c>
      <c r="R25" s="27">
        <f t="shared" si="16"/>
        <v>0</v>
      </c>
      <c r="S25" s="27">
        <f t="shared" si="17"/>
        <v>43.00805302231325</v>
      </c>
      <c r="T25" s="27">
        <f t="shared" si="18"/>
        <v>0</v>
      </c>
      <c r="U25" s="27">
        <f t="shared" si="19"/>
        <v>0</v>
      </c>
      <c r="V25" s="27">
        <f t="shared" si="20"/>
        <v>0</v>
      </c>
      <c r="W25" s="27">
        <f t="shared" si="21"/>
        <v>0</v>
      </c>
      <c r="X25" s="28">
        <f t="shared" si="22"/>
        <v>43.00805302231325</v>
      </c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33" customHeight="1">
      <c r="A26" s="37">
        <v>18</v>
      </c>
      <c r="B26" s="1"/>
      <c r="C26" s="1" t="s">
        <v>234</v>
      </c>
      <c r="D26" s="1" t="s">
        <v>235</v>
      </c>
      <c r="E26" s="3"/>
      <c r="F26" s="3"/>
      <c r="G26" s="2"/>
      <c r="H26" s="2"/>
      <c r="I26" s="2"/>
      <c r="J26" s="2"/>
      <c r="K26" s="2"/>
      <c r="L26" s="2"/>
      <c r="M26" s="2"/>
      <c r="N26" s="36">
        <f>X26</f>
        <v>0</v>
      </c>
      <c r="O26" s="27">
        <f t="shared" si="13"/>
        <v>0</v>
      </c>
      <c r="P26" s="27">
        <f t="shared" si="14"/>
        <v>0</v>
      </c>
      <c r="Q26" s="27">
        <f t="shared" si="15"/>
        <v>0</v>
      </c>
      <c r="R26" s="27">
        <f t="shared" si="16"/>
        <v>0</v>
      </c>
      <c r="S26" s="27">
        <f t="shared" si="17"/>
        <v>0</v>
      </c>
      <c r="T26" s="27">
        <f t="shared" si="18"/>
        <v>0</v>
      </c>
      <c r="U26" s="27">
        <f t="shared" si="19"/>
        <v>0</v>
      </c>
      <c r="V26" s="27">
        <f t="shared" si="20"/>
        <v>0</v>
      </c>
      <c r="W26" s="27">
        <f t="shared" si="21"/>
        <v>0</v>
      </c>
      <c r="X26" s="28">
        <f t="shared" si="22"/>
        <v>0</v>
      </c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33" customHeight="1">
      <c r="A27" s="37">
        <v>19</v>
      </c>
      <c r="B27" s="1"/>
      <c r="C27" s="1"/>
      <c r="D27" s="1"/>
      <c r="E27" s="3"/>
      <c r="F27" s="3"/>
      <c r="G27" s="2"/>
      <c r="H27" s="2"/>
      <c r="I27" s="2"/>
      <c r="J27" s="2"/>
      <c r="K27" s="2"/>
      <c r="L27" s="2"/>
      <c r="M27" s="2"/>
      <c r="N27" s="36">
        <f>X27</f>
        <v>0</v>
      </c>
      <c r="O27" s="27">
        <f t="shared" si="13"/>
        <v>0</v>
      </c>
      <c r="P27" s="27">
        <f t="shared" si="14"/>
        <v>0</v>
      </c>
      <c r="Q27" s="27">
        <f t="shared" si="15"/>
        <v>0</v>
      </c>
      <c r="R27" s="27">
        <f t="shared" si="16"/>
        <v>0</v>
      </c>
      <c r="S27" s="27">
        <f t="shared" si="17"/>
        <v>0</v>
      </c>
      <c r="T27" s="27">
        <f t="shared" si="18"/>
        <v>0</v>
      </c>
      <c r="U27" s="27">
        <f t="shared" si="19"/>
        <v>0</v>
      </c>
      <c r="V27" s="27">
        <f t="shared" si="20"/>
        <v>0</v>
      </c>
      <c r="W27" s="27">
        <f t="shared" si="21"/>
        <v>0</v>
      </c>
      <c r="X27" s="28">
        <f t="shared" si="22"/>
        <v>0</v>
      </c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33" customHeight="1">
      <c r="A28" s="37">
        <v>20</v>
      </c>
      <c r="B28" s="8"/>
      <c r="C28" s="1"/>
      <c r="D28" s="1"/>
      <c r="E28" s="8"/>
      <c r="F28" s="3"/>
      <c r="G28" s="2"/>
      <c r="H28" s="2"/>
      <c r="I28" s="2"/>
      <c r="J28" s="2"/>
      <c r="K28" s="2"/>
      <c r="L28" s="2"/>
      <c r="M28" s="2"/>
      <c r="N28" s="36">
        <f>X28</f>
        <v>0</v>
      </c>
      <c r="O28" s="27">
        <f aca="true" t="shared" si="23" ref="O28:W28">IF(OR(E28="",E28="-"),0,E$8*(101+1000*LOG10(E$7/E28)))</f>
        <v>0</v>
      </c>
      <c r="P28" s="27">
        <f t="shared" si="23"/>
        <v>0</v>
      </c>
      <c r="Q28" s="27">
        <f t="shared" si="23"/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8">
        <f t="shared" si="10"/>
        <v>0</v>
      </c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3"/>
  <sheetViews>
    <sheetView zoomScale="65" zoomScaleNormal="65" zoomScalePageLayoutView="0" workbookViewId="0" topLeftCell="A1">
      <selection activeCell="C21" sqref="C21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2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103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156</v>
      </c>
      <c r="B4" s="97"/>
      <c r="C4" s="97"/>
      <c r="D4" s="97"/>
      <c r="E4" s="97"/>
      <c r="F4" s="97"/>
      <c r="G4" s="97"/>
      <c r="H4" s="97"/>
      <c r="J4" s="17">
        <f>SUM(E7:M7)/8</f>
        <v>0.625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25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 aca="true" t="shared" si="0" ref="E7:M7">COUNTIF(E9:E13,"&gt;0")</f>
        <v>5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58" t="s">
        <v>158</v>
      </c>
      <c r="C9" s="58" t="s">
        <v>157</v>
      </c>
      <c r="D9" s="54"/>
      <c r="E9" s="9">
        <v>1</v>
      </c>
      <c r="F9" s="4"/>
      <c r="G9" s="2"/>
      <c r="H9" s="2"/>
      <c r="I9" s="2"/>
      <c r="J9" s="2"/>
      <c r="K9" s="2"/>
      <c r="L9" s="2"/>
      <c r="M9" s="2"/>
      <c r="N9" s="36">
        <f>X9</f>
        <v>799.9700043360189</v>
      </c>
      <c r="O9" s="27">
        <f aca="true" t="shared" si="1" ref="O9:S13">IF(OR(E9="",E9="-"),0,E$8*(101+1000*LOG10(E$7/E9)))</f>
        <v>799.9700043360189</v>
      </c>
      <c r="P9" s="27">
        <f t="shared" si="1"/>
        <v>0</v>
      </c>
      <c r="Q9" s="27">
        <f t="shared" si="1"/>
        <v>0</v>
      </c>
      <c r="R9" s="27">
        <f t="shared" si="1"/>
        <v>0</v>
      </c>
      <c r="S9" s="27">
        <f t="shared" si="1"/>
        <v>0</v>
      </c>
      <c r="T9" s="27">
        <f aca="true" t="shared" si="2" ref="T9:W13">IF(OR(J9="",J9="-"),0,J$8*(101+1000*LOG10(J$7/J9)))</f>
        <v>0</v>
      </c>
      <c r="U9" s="27">
        <f t="shared" si="2"/>
        <v>0</v>
      </c>
      <c r="V9" s="27">
        <f t="shared" si="2"/>
        <v>0</v>
      </c>
      <c r="W9" s="27">
        <f t="shared" si="2"/>
        <v>0</v>
      </c>
      <c r="X9" s="28">
        <f>SUM(O9:W9)</f>
        <v>799.9700043360189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37">
        <v>2</v>
      </c>
      <c r="B10" s="54">
        <v>1</v>
      </c>
      <c r="C10" s="58" t="s">
        <v>159</v>
      </c>
      <c r="D10" s="58"/>
      <c r="E10" s="3">
        <v>2</v>
      </c>
      <c r="F10" s="3"/>
      <c r="G10" s="2"/>
      <c r="H10" s="2"/>
      <c r="I10" s="2"/>
      <c r="J10" s="2"/>
      <c r="K10" s="2"/>
      <c r="L10" s="2"/>
      <c r="M10" s="2"/>
      <c r="N10" s="36">
        <f>X10</f>
        <v>498.9400086720376</v>
      </c>
      <c r="O10" s="27">
        <f t="shared" si="1"/>
        <v>498.9400086720376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2"/>
        <v>0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8">
        <f>SUM(O10:W10)</f>
        <v>498.9400086720376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37">
        <v>3</v>
      </c>
      <c r="B11" s="58" t="s">
        <v>161</v>
      </c>
      <c r="C11" s="58" t="s">
        <v>160</v>
      </c>
      <c r="D11" s="58"/>
      <c r="E11" s="37">
        <v>3</v>
      </c>
      <c r="F11" s="37"/>
      <c r="G11" s="2"/>
      <c r="H11" s="2"/>
      <c r="I11" s="2"/>
      <c r="J11" s="2"/>
      <c r="K11" s="2"/>
      <c r="L11" s="2"/>
      <c r="M11" s="2"/>
      <c r="N11" s="36">
        <f>X11</f>
        <v>322.8487496163564</v>
      </c>
      <c r="O11" s="27">
        <f t="shared" si="1"/>
        <v>322.8487496163564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2"/>
        <v>0</v>
      </c>
      <c r="U11" s="27">
        <f t="shared" si="2"/>
        <v>0</v>
      </c>
      <c r="V11" s="27">
        <f t="shared" si="2"/>
        <v>0</v>
      </c>
      <c r="W11" s="27">
        <f t="shared" si="2"/>
        <v>0</v>
      </c>
      <c r="X11" s="28">
        <f>SUM(O11:W11)</f>
        <v>322.8487496163564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37">
        <v>4</v>
      </c>
      <c r="B12" s="37"/>
      <c r="C12" s="1" t="s">
        <v>162</v>
      </c>
      <c r="D12" s="1" t="s">
        <v>163</v>
      </c>
      <c r="E12" s="37">
        <v>4</v>
      </c>
      <c r="F12" s="37"/>
      <c r="G12" s="2"/>
      <c r="H12" s="3"/>
      <c r="I12" s="3"/>
      <c r="J12" s="2"/>
      <c r="K12" s="2"/>
      <c r="L12" s="2"/>
      <c r="M12" s="2"/>
      <c r="N12" s="36">
        <f>X12</f>
        <v>197.9100130080564</v>
      </c>
      <c r="O12" s="27">
        <f t="shared" si="1"/>
        <v>197.9100130080564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2"/>
        <v>0</v>
      </c>
      <c r="U12" s="27">
        <f t="shared" si="2"/>
        <v>0</v>
      </c>
      <c r="V12" s="27">
        <f t="shared" si="2"/>
        <v>0</v>
      </c>
      <c r="W12" s="27">
        <f t="shared" si="2"/>
        <v>0</v>
      </c>
      <c r="X12" s="28">
        <f>SUM(O12:W12)</f>
        <v>197.9100130080564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59" t="s">
        <v>165</v>
      </c>
      <c r="C13" s="59" t="s">
        <v>164</v>
      </c>
      <c r="D13" s="59"/>
      <c r="E13" s="1">
        <v>5</v>
      </c>
      <c r="F13" s="8"/>
      <c r="G13" s="2"/>
      <c r="H13" s="2"/>
      <c r="I13" s="2"/>
      <c r="J13" s="2"/>
      <c r="K13" s="2"/>
      <c r="L13" s="2"/>
      <c r="M13" s="2"/>
      <c r="N13" s="36">
        <f>X13</f>
        <v>101</v>
      </c>
      <c r="O13" s="27">
        <f t="shared" si="1"/>
        <v>101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2"/>
        <v>0</v>
      </c>
      <c r="U13" s="27">
        <f t="shared" si="2"/>
        <v>0</v>
      </c>
      <c r="V13" s="27">
        <f t="shared" si="2"/>
        <v>0</v>
      </c>
      <c r="W13" s="27">
        <f t="shared" si="2"/>
        <v>0</v>
      </c>
      <c r="X13" s="28">
        <f>SUM(O13:W13)</f>
        <v>101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</sheetData>
  <sheetProtection/>
  <mergeCells count="7">
    <mergeCell ref="N6:N8"/>
    <mergeCell ref="A2:H2"/>
    <mergeCell ref="A4:H4"/>
    <mergeCell ref="A6:A8"/>
    <mergeCell ref="B6:B8"/>
    <mergeCell ref="C6:C8"/>
    <mergeCell ref="J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7"/>
  <sheetViews>
    <sheetView zoomScale="65" zoomScaleNormal="65" zoomScalePageLayoutView="0" workbookViewId="0" topLeftCell="D2">
      <selection activeCell="P15" sqref="P15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4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2" width="9.140625" style="18" customWidth="1"/>
    <col min="23" max="23" width="8.8515625" style="18" customWidth="1"/>
    <col min="24" max="25" width="9.140625" style="32" customWidth="1"/>
    <col min="26" max="16384" width="9.140625" style="31" customWidth="1"/>
  </cols>
  <sheetData>
    <row r="1" spans="15:25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</row>
    <row r="2" spans="1:25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</row>
    <row r="3" spans="10:25" s="17" customFormat="1" ht="15">
      <c r="J3" s="96" t="s">
        <v>8</v>
      </c>
      <c r="K3" s="103"/>
      <c r="O3" s="18"/>
      <c r="P3" s="18"/>
      <c r="Q3" s="18"/>
      <c r="R3" s="18"/>
      <c r="S3" s="18"/>
      <c r="T3" s="18"/>
      <c r="U3" s="18"/>
      <c r="V3" s="18"/>
      <c r="W3" s="18"/>
      <c r="X3" s="19"/>
      <c r="Y3" s="19"/>
    </row>
    <row r="4" spans="1:25" s="17" customFormat="1" ht="18" customHeight="1">
      <c r="A4" s="97" t="s">
        <v>71</v>
      </c>
      <c r="B4" s="97"/>
      <c r="C4" s="97"/>
      <c r="D4" s="97"/>
      <c r="E4" s="97"/>
      <c r="F4" s="97"/>
      <c r="G4" s="97"/>
      <c r="H4" s="97"/>
      <c r="J4" s="17">
        <f>SUM(E7:M7)/8</f>
        <v>1.5</v>
      </c>
      <c r="O4" s="18"/>
      <c r="P4" s="18"/>
      <c r="Q4" s="18"/>
      <c r="R4" s="18"/>
      <c r="S4" s="18"/>
      <c r="T4" s="18"/>
      <c r="U4" s="18"/>
      <c r="V4" s="18"/>
      <c r="W4" s="18"/>
      <c r="X4" s="19"/>
      <c r="Y4" s="19"/>
    </row>
    <row r="5" spans="1:25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</row>
    <row r="6" spans="1:25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25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</row>
    <row r="7" spans="1:25" s="24" customFormat="1" ht="14.25" customHeight="1">
      <c r="A7" s="99"/>
      <c r="B7" s="94"/>
      <c r="C7" s="94"/>
      <c r="D7" s="25" t="s">
        <v>4</v>
      </c>
      <c r="E7" s="26">
        <f>COUNTIF(E9:E17,"&gt;0")</f>
        <v>0</v>
      </c>
      <c r="F7" s="26">
        <f>COUNTIF(F9:F17,"&gt;0")</f>
        <v>0</v>
      </c>
      <c r="G7" s="26">
        <f>COUNTIF(G9:G17,"&gt;0")</f>
        <v>6</v>
      </c>
      <c r="H7" s="26">
        <f aca="true" t="shared" si="0" ref="H7:M7">COUNTIF(H9:H17,"&gt;0")</f>
        <v>6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</row>
    <row r="8" spans="1:25" s="24" customFormat="1" ht="14.25" customHeigh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</row>
    <row r="9" spans="1:36" ht="33" customHeight="1">
      <c r="A9" s="37">
        <v>1</v>
      </c>
      <c r="B9" s="86" t="s">
        <v>184</v>
      </c>
      <c r="C9" s="86" t="s">
        <v>178</v>
      </c>
      <c r="D9" s="86" t="s">
        <v>190</v>
      </c>
      <c r="E9" s="55"/>
      <c r="F9" s="3"/>
      <c r="G9" s="3">
        <v>1</v>
      </c>
      <c r="H9" s="2">
        <v>1</v>
      </c>
      <c r="I9" s="2"/>
      <c r="J9" s="2"/>
      <c r="K9" s="2"/>
      <c r="L9" s="2"/>
      <c r="M9" s="2"/>
      <c r="N9" s="36">
        <f>X9</f>
        <v>1846.2176258056516</v>
      </c>
      <c r="O9" s="27">
        <f aca="true" t="shared" si="1" ref="O9:O16">IF(OR(E9="",E9="-"),0,E$8*(101+1000*LOG10(E$7/E9)))</f>
        <v>0</v>
      </c>
      <c r="P9" s="27">
        <f aca="true" t="shared" si="2" ref="P9:P16">IF(OR(F9="",F9="-"),0,F$8*(101+1000*LOG10(F$7/F9)))</f>
        <v>0</v>
      </c>
      <c r="Q9" s="27">
        <f aca="true" t="shared" si="3" ref="Q9:Q16">IF(OR(G9="",G9="-"),0,G$8*(101+1000*LOG10(G$7/G9)))</f>
        <v>879.1512503836436</v>
      </c>
      <c r="R9" s="27">
        <f aca="true" t="shared" si="4" ref="R9:R16">IF(OR(H9="",H9="-"),0,H$8*(101+1000*LOG10(H$7/H9)))</f>
        <v>967.066375422008</v>
      </c>
      <c r="S9" s="27">
        <f aca="true" t="shared" si="5" ref="S9:S16">IF(OR(I9="",I9="-"),0,I$8*(101+1000*LOG10(I$7/I9)))</f>
        <v>0</v>
      </c>
      <c r="T9" s="27">
        <f aca="true" t="shared" si="6" ref="T9:T16">IF(OR(J9="",J9="-"),0,J$8*(101+1000*LOG10(J$7/J9)))</f>
        <v>0</v>
      </c>
      <c r="U9" s="27">
        <f aca="true" t="shared" si="7" ref="U9:U16">IF(OR(K9="",K9="-"),0,K$8*(101+1000*LOG10(K$7/K9)))</f>
        <v>0</v>
      </c>
      <c r="V9" s="27">
        <f aca="true" t="shared" si="8" ref="V9:V16">IF(OR(L9="",L9="-"),0,L$8*(101+1000*LOG10(L$7/L9)))</f>
        <v>0</v>
      </c>
      <c r="W9" s="27">
        <f aca="true" t="shared" si="9" ref="W9:W16">IF(OR(M9="",M9="-"),0,M$8*(101+1000*LOG10(M$7/M9)))</f>
        <v>0</v>
      </c>
      <c r="X9" s="28">
        <f aca="true" t="shared" si="10" ref="X9:X16">SUM(O9:W9)</f>
        <v>1846.2176258056516</v>
      </c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33" customHeight="1">
      <c r="A10" s="37">
        <v>2</v>
      </c>
      <c r="B10" s="86" t="s">
        <v>185</v>
      </c>
      <c r="C10" s="86" t="s">
        <v>179</v>
      </c>
      <c r="D10" s="86" t="s">
        <v>191</v>
      </c>
      <c r="E10" s="55"/>
      <c r="F10" s="37"/>
      <c r="G10" s="37">
        <v>2</v>
      </c>
      <c r="H10" s="2">
        <v>3</v>
      </c>
      <c r="I10" s="2"/>
      <c r="J10" s="2"/>
      <c r="K10" s="2"/>
      <c r="L10" s="2"/>
      <c r="M10" s="2"/>
      <c r="N10" s="36">
        <f aca="true" t="shared" si="11" ref="N10:N17">X10</f>
        <v>1020.3542499500418</v>
      </c>
      <c r="O10" s="27">
        <f t="shared" si="1"/>
        <v>0</v>
      </c>
      <c r="P10" s="27">
        <f t="shared" si="2"/>
        <v>0</v>
      </c>
      <c r="Q10" s="27">
        <f t="shared" si="3"/>
        <v>578.1212547196624</v>
      </c>
      <c r="R10" s="27">
        <f t="shared" si="4"/>
        <v>442.23299523037934</v>
      </c>
      <c r="S10" s="27">
        <f t="shared" si="5"/>
        <v>0</v>
      </c>
      <c r="T10" s="27">
        <f t="shared" si="6"/>
        <v>0</v>
      </c>
      <c r="U10" s="27">
        <f t="shared" si="7"/>
        <v>0</v>
      </c>
      <c r="V10" s="27">
        <f t="shared" si="8"/>
        <v>0</v>
      </c>
      <c r="W10" s="27">
        <f t="shared" si="9"/>
        <v>0</v>
      </c>
      <c r="X10" s="28">
        <f t="shared" si="10"/>
        <v>1020.3542499500418</v>
      </c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33" customHeight="1">
      <c r="A11" s="37">
        <v>3</v>
      </c>
      <c r="B11" s="86" t="s">
        <v>186</v>
      </c>
      <c r="C11" s="86" t="s">
        <v>180</v>
      </c>
      <c r="D11" s="86" t="s">
        <v>214</v>
      </c>
      <c r="E11" s="55"/>
      <c r="F11" s="8"/>
      <c r="G11" s="1">
        <v>3</v>
      </c>
      <c r="H11" s="2"/>
      <c r="I11" s="2"/>
      <c r="J11" s="2"/>
      <c r="K11" s="2"/>
      <c r="L11" s="2"/>
      <c r="M11" s="2"/>
      <c r="N11" s="36">
        <f t="shared" si="11"/>
        <v>402.0299956639812</v>
      </c>
      <c r="O11" s="27">
        <f t="shared" si="1"/>
        <v>0</v>
      </c>
      <c r="P11" s="27">
        <f t="shared" si="2"/>
        <v>0</v>
      </c>
      <c r="Q11" s="27">
        <f t="shared" si="3"/>
        <v>402.0299956639812</v>
      </c>
      <c r="R11" s="27">
        <f t="shared" si="4"/>
        <v>0</v>
      </c>
      <c r="S11" s="27">
        <f t="shared" si="5"/>
        <v>0</v>
      </c>
      <c r="T11" s="27">
        <f t="shared" si="6"/>
        <v>0</v>
      </c>
      <c r="U11" s="27">
        <f t="shared" si="7"/>
        <v>0</v>
      </c>
      <c r="V11" s="27">
        <f t="shared" si="8"/>
        <v>0</v>
      </c>
      <c r="W11" s="27">
        <f t="shared" si="9"/>
        <v>0</v>
      </c>
      <c r="X11" s="28">
        <f t="shared" si="10"/>
        <v>402.0299956639812</v>
      </c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33" customHeight="1">
      <c r="A12" s="37">
        <v>4</v>
      </c>
      <c r="B12" s="84" t="s">
        <v>187</v>
      </c>
      <c r="C12" s="86" t="s">
        <v>181</v>
      </c>
      <c r="D12" s="86" t="s">
        <v>192</v>
      </c>
      <c r="E12" s="55"/>
      <c r="F12" s="4"/>
      <c r="G12" s="9">
        <v>4</v>
      </c>
      <c r="H12" s="2"/>
      <c r="I12" s="2"/>
      <c r="J12" s="2"/>
      <c r="K12" s="2"/>
      <c r="L12" s="2"/>
      <c r="M12" s="2"/>
      <c r="N12" s="36">
        <f t="shared" si="11"/>
        <v>277.09125905568123</v>
      </c>
      <c r="O12" s="27">
        <f t="shared" si="1"/>
        <v>0</v>
      </c>
      <c r="P12" s="27">
        <f t="shared" si="2"/>
        <v>0</v>
      </c>
      <c r="Q12" s="27">
        <f t="shared" si="3"/>
        <v>277.09125905568123</v>
      </c>
      <c r="R12" s="27">
        <f t="shared" si="4"/>
        <v>0</v>
      </c>
      <c r="S12" s="27">
        <f t="shared" si="5"/>
        <v>0</v>
      </c>
      <c r="T12" s="27">
        <f t="shared" si="6"/>
        <v>0</v>
      </c>
      <c r="U12" s="27">
        <f t="shared" si="7"/>
        <v>0</v>
      </c>
      <c r="V12" s="27">
        <f t="shared" si="8"/>
        <v>0</v>
      </c>
      <c r="W12" s="27">
        <f t="shared" si="9"/>
        <v>0</v>
      </c>
      <c r="X12" s="28">
        <f t="shared" si="10"/>
        <v>277.09125905568123</v>
      </c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33" customHeight="1">
      <c r="A13" s="37">
        <v>5</v>
      </c>
      <c r="B13" s="84" t="s">
        <v>188</v>
      </c>
      <c r="C13" s="86" t="s">
        <v>182</v>
      </c>
      <c r="D13" s="86" t="s">
        <v>193</v>
      </c>
      <c r="E13" s="55"/>
      <c r="F13" s="4"/>
      <c r="G13" s="4">
        <v>5</v>
      </c>
      <c r="H13" s="2"/>
      <c r="I13" s="2"/>
      <c r="J13" s="2"/>
      <c r="K13" s="2"/>
      <c r="L13" s="2"/>
      <c r="M13" s="2"/>
      <c r="N13" s="36">
        <f t="shared" si="11"/>
        <v>180.18124604762482</v>
      </c>
      <c r="O13" s="27">
        <f t="shared" si="1"/>
        <v>0</v>
      </c>
      <c r="P13" s="27">
        <f t="shared" si="2"/>
        <v>0</v>
      </c>
      <c r="Q13" s="27">
        <f t="shared" si="3"/>
        <v>180.18124604762482</v>
      </c>
      <c r="R13" s="27">
        <f t="shared" si="4"/>
        <v>0</v>
      </c>
      <c r="S13" s="27">
        <f t="shared" si="5"/>
        <v>0</v>
      </c>
      <c r="T13" s="27">
        <f t="shared" si="6"/>
        <v>0</v>
      </c>
      <c r="U13" s="27">
        <f t="shared" si="7"/>
        <v>0</v>
      </c>
      <c r="V13" s="27">
        <f t="shared" si="8"/>
        <v>0</v>
      </c>
      <c r="W13" s="27">
        <f t="shared" si="9"/>
        <v>0</v>
      </c>
      <c r="X13" s="28">
        <f t="shared" si="10"/>
        <v>180.18124604762482</v>
      </c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3" customHeight="1">
      <c r="A14" s="37">
        <v>6</v>
      </c>
      <c r="B14" s="84" t="s">
        <v>189</v>
      </c>
      <c r="C14" s="86" t="s">
        <v>183</v>
      </c>
      <c r="D14" s="86" t="s">
        <v>194</v>
      </c>
      <c r="E14" s="55"/>
      <c r="F14" s="4"/>
      <c r="G14" s="4">
        <v>6</v>
      </c>
      <c r="H14" s="2">
        <v>6</v>
      </c>
      <c r="I14" s="2"/>
      <c r="J14" s="2"/>
      <c r="K14" s="2"/>
      <c r="L14" s="2"/>
      <c r="M14" s="2"/>
      <c r="N14" s="36">
        <f t="shared" si="11"/>
        <v>212.10000000000002</v>
      </c>
      <c r="O14" s="27">
        <f t="shared" si="1"/>
        <v>0</v>
      </c>
      <c r="P14" s="27">
        <f t="shared" si="2"/>
        <v>0</v>
      </c>
      <c r="Q14" s="27">
        <f t="shared" si="3"/>
        <v>101</v>
      </c>
      <c r="R14" s="27">
        <f t="shared" si="4"/>
        <v>111.10000000000001</v>
      </c>
      <c r="S14" s="27">
        <f t="shared" si="5"/>
        <v>0</v>
      </c>
      <c r="T14" s="27">
        <f t="shared" si="6"/>
        <v>0</v>
      </c>
      <c r="U14" s="27">
        <f t="shared" si="7"/>
        <v>0</v>
      </c>
      <c r="V14" s="27">
        <f t="shared" si="8"/>
        <v>0</v>
      </c>
      <c r="W14" s="27">
        <f t="shared" si="9"/>
        <v>0</v>
      </c>
      <c r="X14" s="28">
        <f t="shared" si="10"/>
        <v>212.10000000000002</v>
      </c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33" customHeight="1">
      <c r="A15" s="37">
        <v>7</v>
      </c>
      <c r="B15" s="84" t="s">
        <v>212</v>
      </c>
      <c r="C15" s="86" t="s">
        <v>211</v>
      </c>
      <c r="D15" s="86" t="s">
        <v>213</v>
      </c>
      <c r="E15" s="55"/>
      <c r="F15" s="4"/>
      <c r="G15" s="4"/>
      <c r="H15" s="2">
        <v>2</v>
      </c>
      <c r="I15" s="2"/>
      <c r="J15" s="2"/>
      <c r="K15" s="2"/>
      <c r="L15" s="2"/>
      <c r="M15" s="2"/>
      <c r="N15" s="36">
        <f t="shared" si="11"/>
        <v>635.9333801916287</v>
      </c>
      <c r="O15" s="27">
        <f t="shared" si="1"/>
        <v>0</v>
      </c>
      <c r="P15" s="27">
        <f t="shared" si="2"/>
        <v>0</v>
      </c>
      <c r="Q15" s="27">
        <f t="shared" si="3"/>
        <v>0</v>
      </c>
      <c r="R15" s="27">
        <f t="shared" si="4"/>
        <v>635.9333801916287</v>
      </c>
      <c r="S15" s="27">
        <f t="shared" si="5"/>
        <v>0</v>
      </c>
      <c r="T15" s="27">
        <f t="shared" si="6"/>
        <v>0</v>
      </c>
      <c r="U15" s="27">
        <f t="shared" si="7"/>
        <v>0</v>
      </c>
      <c r="V15" s="27">
        <f t="shared" si="8"/>
        <v>0</v>
      </c>
      <c r="W15" s="27">
        <f t="shared" si="9"/>
        <v>0</v>
      </c>
      <c r="X15" s="28">
        <f t="shared" si="10"/>
        <v>635.9333801916287</v>
      </c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33" customHeight="1">
      <c r="A16" s="37">
        <v>8</v>
      </c>
      <c r="B16" s="84" t="s">
        <v>188</v>
      </c>
      <c r="C16" s="86" t="s">
        <v>182</v>
      </c>
      <c r="D16" s="86" t="s">
        <v>193</v>
      </c>
      <c r="E16" s="55"/>
      <c r="F16" s="4"/>
      <c r="G16" s="4"/>
      <c r="H16" s="2">
        <v>4</v>
      </c>
      <c r="I16" s="2"/>
      <c r="J16" s="2"/>
      <c r="K16" s="2"/>
      <c r="L16" s="2"/>
      <c r="M16" s="2"/>
      <c r="N16" s="36">
        <f t="shared" si="11"/>
        <v>304.8003849612494</v>
      </c>
      <c r="O16" s="27">
        <f t="shared" si="1"/>
        <v>0</v>
      </c>
      <c r="P16" s="27">
        <f t="shared" si="2"/>
        <v>0</v>
      </c>
      <c r="Q16" s="27">
        <f t="shared" si="3"/>
        <v>0</v>
      </c>
      <c r="R16" s="27">
        <f t="shared" si="4"/>
        <v>304.8003849612494</v>
      </c>
      <c r="S16" s="27">
        <f t="shared" si="5"/>
        <v>0</v>
      </c>
      <c r="T16" s="27">
        <f t="shared" si="6"/>
        <v>0</v>
      </c>
      <c r="U16" s="27">
        <f t="shared" si="7"/>
        <v>0</v>
      </c>
      <c r="V16" s="27">
        <f t="shared" si="8"/>
        <v>0</v>
      </c>
      <c r="W16" s="27">
        <f t="shared" si="9"/>
        <v>0</v>
      </c>
      <c r="X16" s="28">
        <f t="shared" si="10"/>
        <v>304.8003849612494</v>
      </c>
      <c r="Y16" s="2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33" customHeight="1">
      <c r="A17" s="37">
        <v>9</v>
      </c>
      <c r="B17" s="84" t="s">
        <v>215</v>
      </c>
      <c r="C17" s="86" t="s">
        <v>216</v>
      </c>
      <c r="D17" s="86" t="s">
        <v>217</v>
      </c>
      <c r="E17" s="55"/>
      <c r="F17" s="4"/>
      <c r="G17" s="4"/>
      <c r="H17" s="2">
        <v>5</v>
      </c>
      <c r="I17" s="2"/>
      <c r="J17" s="2"/>
      <c r="K17" s="2"/>
      <c r="L17" s="2"/>
      <c r="M17" s="2"/>
      <c r="N17" s="36">
        <f t="shared" si="11"/>
        <v>198.19937065238733</v>
      </c>
      <c r="O17" s="27">
        <f aca="true" t="shared" si="12" ref="O17:W17">IF(OR(E17="",E17="-"),0,E$8*(101+1000*LOG10(E$7/E17)))</f>
        <v>0</v>
      </c>
      <c r="P17" s="27">
        <f t="shared" si="12"/>
        <v>0</v>
      </c>
      <c r="Q17" s="27">
        <f t="shared" si="12"/>
        <v>0</v>
      </c>
      <c r="R17" s="27">
        <f t="shared" si="12"/>
        <v>198.19937065238733</v>
      </c>
      <c r="S17" s="27">
        <f t="shared" si="12"/>
        <v>0</v>
      </c>
      <c r="T17" s="27">
        <f t="shared" si="12"/>
        <v>0</v>
      </c>
      <c r="U17" s="27">
        <f t="shared" si="12"/>
        <v>0</v>
      </c>
      <c r="V17" s="27">
        <f t="shared" si="12"/>
        <v>0</v>
      </c>
      <c r="W17" s="27">
        <f t="shared" si="12"/>
        <v>0</v>
      </c>
      <c r="X17" s="28">
        <f>SUM(O17:W17)</f>
        <v>198.19937065238733</v>
      </c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5"/>
  <sheetViews>
    <sheetView zoomScale="70" zoomScaleNormal="70" zoomScalePageLayoutView="0" workbookViewId="0" topLeftCell="A1">
      <selection activeCell="B9" sqref="B9:N34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2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103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80</v>
      </c>
      <c r="B4" s="97"/>
      <c r="C4" s="97"/>
      <c r="D4" s="97"/>
      <c r="E4" s="97"/>
      <c r="F4" s="97"/>
      <c r="G4" s="97"/>
      <c r="H4" s="97"/>
      <c r="J4" s="17">
        <f>SUM(E7:M7)/8</f>
        <v>3.5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25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>COUNTIF(E9:E59,"&gt;0")</f>
        <v>16</v>
      </c>
      <c r="F7" s="26">
        <f>COUNTIF(F9:F59,"&gt;0")</f>
        <v>0</v>
      </c>
      <c r="G7" s="26">
        <f aca="true" t="shared" si="0" ref="G7:M7">COUNTIF(G9:G59,"&gt;0")</f>
        <v>4</v>
      </c>
      <c r="H7" s="26">
        <f t="shared" si="0"/>
        <v>4</v>
      </c>
      <c r="I7" s="26">
        <f t="shared" si="0"/>
        <v>4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 thickBo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87" t="s">
        <v>198</v>
      </c>
      <c r="C9" s="90" t="s">
        <v>195</v>
      </c>
      <c r="D9" s="88" t="s">
        <v>201</v>
      </c>
      <c r="E9" s="8"/>
      <c r="F9" s="3"/>
      <c r="G9" s="2">
        <v>1</v>
      </c>
      <c r="H9" s="2">
        <v>1</v>
      </c>
      <c r="I9" s="2"/>
      <c r="J9" s="2"/>
      <c r="K9" s="2"/>
      <c r="L9" s="2"/>
      <c r="M9" s="2"/>
      <c r="N9" s="36">
        <f>X9</f>
        <v>1476.425981788721</v>
      </c>
      <c r="O9" s="27">
        <f aca="true" t="shared" si="1" ref="O9:O55">IF(OR(E9="",E9="-"),0,E$8*(101+1000*LOG10(E$7/E9)))</f>
        <v>0</v>
      </c>
      <c r="P9" s="27">
        <f aca="true" t="shared" si="2" ref="P9:P55">IF(OR(F9="",F9="-"),0,F$8*(101+1000*LOG10(F$7/F9)))</f>
        <v>0</v>
      </c>
      <c r="Q9" s="27">
        <f aca="true" t="shared" si="3" ref="Q9:Q55">IF(OR(G9="",G9="-"),0,G$8*(101+1000*LOG10(G$7/G9)))</f>
        <v>703.0599913279624</v>
      </c>
      <c r="R9" s="27">
        <f aca="true" t="shared" si="4" ref="R9:R55">IF(OR(H9="",H9="-"),0,H$8*(101+1000*LOG10(H$7/H9)))</f>
        <v>773.3659904607587</v>
      </c>
      <c r="S9" s="27">
        <f aca="true" t="shared" si="5" ref="S9:S55">IF(OR(I9="",I9="-"),0,I$8*(101+1000*LOG10(I$7/I9)))</f>
        <v>0</v>
      </c>
      <c r="T9" s="27">
        <f aca="true" t="shared" si="6" ref="T9:W27">IF(OR(J9="",J9="-"),0,J$8*(101+1000*LOG10(J$7/J9)))</f>
        <v>0</v>
      </c>
      <c r="U9" s="27">
        <f t="shared" si="6"/>
        <v>0</v>
      </c>
      <c r="V9" s="27">
        <f t="shared" si="6"/>
        <v>0</v>
      </c>
      <c r="W9" s="27">
        <f t="shared" si="6"/>
        <v>0</v>
      </c>
      <c r="X9" s="28">
        <f aca="true" t="shared" si="7" ref="X9:X55">SUM(O9:W9)</f>
        <v>1476.425981788721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37">
        <v>2</v>
      </c>
      <c r="B10" s="80" t="s">
        <v>103</v>
      </c>
      <c r="C10" s="74" t="s">
        <v>117</v>
      </c>
      <c r="D10" s="83" t="s">
        <v>130</v>
      </c>
      <c r="E10" s="9">
        <v>1</v>
      </c>
      <c r="F10" s="4"/>
      <c r="G10" s="2"/>
      <c r="H10" s="2"/>
      <c r="I10" s="2"/>
      <c r="J10" s="2"/>
      <c r="K10" s="2"/>
      <c r="L10" s="2"/>
      <c r="M10" s="2"/>
      <c r="N10" s="36">
        <f>X10</f>
        <v>1305.1199826559248</v>
      </c>
      <c r="O10" s="27">
        <f t="shared" si="1"/>
        <v>1305.1199826559248</v>
      </c>
      <c r="P10" s="27">
        <f t="shared" si="2"/>
        <v>0</v>
      </c>
      <c r="Q10" s="27">
        <f t="shared" si="3"/>
        <v>0</v>
      </c>
      <c r="R10" s="27">
        <f t="shared" si="4"/>
        <v>0</v>
      </c>
      <c r="S10" s="27">
        <f t="shared" si="5"/>
        <v>0</v>
      </c>
      <c r="T10" s="27">
        <f t="shared" si="6"/>
        <v>0</v>
      </c>
      <c r="U10" s="27">
        <f t="shared" si="6"/>
        <v>0</v>
      </c>
      <c r="V10" s="27">
        <f t="shared" si="6"/>
        <v>0</v>
      </c>
      <c r="W10" s="27">
        <f t="shared" si="6"/>
        <v>0</v>
      </c>
      <c r="X10" s="28">
        <f t="shared" si="7"/>
        <v>1305.1199826559248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37">
        <v>3</v>
      </c>
      <c r="B11" s="81" t="s">
        <v>104</v>
      </c>
      <c r="C11" s="89" t="s">
        <v>118</v>
      </c>
      <c r="D11" s="91" t="s">
        <v>131</v>
      </c>
      <c r="E11" s="3">
        <v>2</v>
      </c>
      <c r="F11" s="3"/>
      <c r="G11" s="2"/>
      <c r="H11" s="2"/>
      <c r="I11" s="2"/>
      <c r="J11" s="2"/>
      <c r="K11" s="2"/>
      <c r="L11" s="2"/>
      <c r="M11" s="2"/>
      <c r="N11" s="36">
        <f>X11</f>
        <v>1004.0899869919435</v>
      </c>
      <c r="O11" s="27">
        <f t="shared" si="1"/>
        <v>1004.0899869919435</v>
      </c>
      <c r="P11" s="27">
        <f t="shared" si="2"/>
        <v>0</v>
      </c>
      <c r="Q11" s="27">
        <f t="shared" si="3"/>
        <v>0</v>
      </c>
      <c r="R11" s="27">
        <f t="shared" si="4"/>
        <v>0</v>
      </c>
      <c r="S11" s="27">
        <f t="shared" si="5"/>
        <v>0</v>
      </c>
      <c r="T11" s="27">
        <f t="shared" si="6"/>
        <v>0</v>
      </c>
      <c r="U11" s="27">
        <f t="shared" si="6"/>
        <v>0</v>
      </c>
      <c r="V11" s="27">
        <f t="shared" si="6"/>
        <v>0</v>
      </c>
      <c r="W11" s="27">
        <f t="shared" si="6"/>
        <v>0</v>
      </c>
      <c r="X11" s="28">
        <f t="shared" si="7"/>
        <v>1004.0899869919435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37">
        <v>4</v>
      </c>
      <c r="B12" s="82" t="s">
        <v>105</v>
      </c>
      <c r="C12" s="53" t="s">
        <v>46</v>
      </c>
      <c r="D12" s="82" t="s">
        <v>132</v>
      </c>
      <c r="E12" s="4">
        <v>3</v>
      </c>
      <c r="F12" s="4"/>
      <c r="G12" s="2"/>
      <c r="H12" s="2"/>
      <c r="I12" s="2"/>
      <c r="J12" s="2"/>
      <c r="K12" s="2"/>
      <c r="L12" s="2"/>
      <c r="M12" s="2"/>
      <c r="N12" s="36">
        <f>X12</f>
        <v>827.9987279362623</v>
      </c>
      <c r="O12" s="27">
        <f t="shared" si="1"/>
        <v>827.9987279362623</v>
      </c>
      <c r="P12" s="27">
        <f t="shared" si="2"/>
        <v>0</v>
      </c>
      <c r="Q12" s="27">
        <f t="shared" si="3"/>
        <v>0</v>
      </c>
      <c r="R12" s="27">
        <f t="shared" si="4"/>
        <v>0</v>
      </c>
      <c r="S12" s="27">
        <f t="shared" si="5"/>
        <v>0</v>
      </c>
      <c r="T12" s="27">
        <f t="shared" si="6"/>
        <v>0</v>
      </c>
      <c r="U12" s="27">
        <f t="shared" si="6"/>
        <v>0</v>
      </c>
      <c r="V12" s="27">
        <f t="shared" si="6"/>
        <v>0</v>
      </c>
      <c r="W12" s="27">
        <f t="shared" si="6"/>
        <v>0</v>
      </c>
      <c r="X12" s="28">
        <f t="shared" si="7"/>
        <v>827.9987279362623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82" t="s">
        <v>106</v>
      </c>
      <c r="C13" s="72" t="s">
        <v>119</v>
      </c>
      <c r="D13" s="82" t="s">
        <v>133</v>
      </c>
      <c r="E13" s="1">
        <v>4</v>
      </c>
      <c r="F13" s="8"/>
      <c r="G13" s="2"/>
      <c r="H13" s="2"/>
      <c r="I13" s="2"/>
      <c r="J13" s="2"/>
      <c r="K13" s="2"/>
      <c r="L13" s="2"/>
      <c r="M13" s="2"/>
      <c r="N13" s="36">
        <f>X13</f>
        <v>703.0599913279624</v>
      </c>
      <c r="O13" s="27">
        <f t="shared" si="1"/>
        <v>703.0599913279624</v>
      </c>
      <c r="P13" s="27">
        <f t="shared" si="2"/>
        <v>0</v>
      </c>
      <c r="Q13" s="27">
        <f t="shared" si="3"/>
        <v>0</v>
      </c>
      <c r="R13" s="27">
        <f t="shared" si="4"/>
        <v>0</v>
      </c>
      <c r="S13" s="27">
        <f t="shared" si="5"/>
        <v>0</v>
      </c>
      <c r="T13" s="27">
        <f t="shared" si="6"/>
        <v>0</v>
      </c>
      <c r="U13" s="27">
        <f t="shared" si="6"/>
        <v>0</v>
      </c>
      <c r="V13" s="27">
        <f t="shared" si="6"/>
        <v>0</v>
      </c>
      <c r="W13" s="27">
        <f t="shared" si="6"/>
        <v>0</v>
      </c>
      <c r="X13" s="28">
        <f t="shared" si="7"/>
        <v>703.0599913279624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33" customHeight="1">
      <c r="A14" s="37">
        <v>6</v>
      </c>
      <c r="B14" s="1"/>
      <c r="C14" s="73" t="s">
        <v>242</v>
      </c>
      <c r="D14" s="74" t="s">
        <v>243</v>
      </c>
      <c r="E14" s="3"/>
      <c r="F14" s="3"/>
      <c r="G14" s="2"/>
      <c r="H14" s="2"/>
      <c r="I14" s="2">
        <v>1</v>
      </c>
      <c r="J14" s="2"/>
      <c r="K14" s="2"/>
      <c r="L14" s="2"/>
      <c r="M14" s="2"/>
      <c r="N14" s="36">
        <f>X14</f>
        <v>703.0599913279624</v>
      </c>
      <c r="O14" s="27">
        <f t="shared" si="1"/>
        <v>0</v>
      </c>
      <c r="P14" s="27">
        <f t="shared" si="2"/>
        <v>0</v>
      </c>
      <c r="Q14" s="27">
        <f t="shared" si="3"/>
        <v>0</v>
      </c>
      <c r="R14" s="27">
        <f t="shared" si="4"/>
        <v>0</v>
      </c>
      <c r="S14" s="27">
        <f t="shared" si="5"/>
        <v>703.0599913279624</v>
      </c>
      <c r="T14" s="27">
        <f t="shared" si="6"/>
        <v>0</v>
      </c>
      <c r="U14" s="27">
        <f t="shared" si="6"/>
        <v>0</v>
      </c>
      <c r="V14" s="27">
        <f t="shared" si="6"/>
        <v>0</v>
      </c>
      <c r="W14" s="27">
        <f t="shared" si="6"/>
        <v>0</v>
      </c>
      <c r="X14" s="28">
        <f t="shared" si="7"/>
        <v>703.0599913279624</v>
      </c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33" customHeight="1">
      <c r="A15" s="37">
        <v>7</v>
      </c>
      <c r="B15" s="85" t="s">
        <v>47</v>
      </c>
      <c r="C15" s="85" t="s">
        <v>46</v>
      </c>
      <c r="D15" s="85" t="s">
        <v>47</v>
      </c>
      <c r="E15" s="3"/>
      <c r="F15" s="3"/>
      <c r="G15" s="2">
        <v>2</v>
      </c>
      <c r="H15" s="2">
        <v>3</v>
      </c>
      <c r="I15" s="2"/>
      <c r="J15" s="2"/>
      <c r="K15" s="2"/>
      <c r="L15" s="2"/>
      <c r="M15" s="2"/>
      <c r="N15" s="36">
        <f>X15</f>
        <v>650.5626059331112</v>
      </c>
      <c r="O15" s="27">
        <f t="shared" si="1"/>
        <v>0</v>
      </c>
      <c r="P15" s="27">
        <f t="shared" si="2"/>
        <v>0</v>
      </c>
      <c r="Q15" s="27">
        <f t="shared" si="3"/>
        <v>402.0299956639812</v>
      </c>
      <c r="R15" s="27">
        <f t="shared" si="4"/>
        <v>248.53261026912995</v>
      </c>
      <c r="S15" s="27">
        <f t="shared" si="5"/>
        <v>0</v>
      </c>
      <c r="T15" s="27">
        <f t="shared" si="6"/>
        <v>0</v>
      </c>
      <c r="U15" s="27">
        <f t="shared" si="6"/>
        <v>0</v>
      </c>
      <c r="V15" s="27">
        <f t="shared" si="6"/>
        <v>0</v>
      </c>
      <c r="W15" s="27">
        <f t="shared" si="6"/>
        <v>0</v>
      </c>
      <c r="X15" s="28">
        <f t="shared" si="7"/>
        <v>650.5626059331112</v>
      </c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33" customHeight="1">
      <c r="A16" s="37">
        <v>8</v>
      </c>
      <c r="B16" s="82" t="s">
        <v>107</v>
      </c>
      <c r="C16" s="74" t="s">
        <v>120</v>
      </c>
      <c r="D16" s="82" t="s">
        <v>134</v>
      </c>
      <c r="E16" s="3">
        <v>5</v>
      </c>
      <c r="F16" s="3"/>
      <c r="G16" s="2"/>
      <c r="H16" s="2"/>
      <c r="I16" s="2"/>
      <c r="J16" s="2"/>
      <c r="K16" s="2"/>
      <c r="L16" s="2"/>
      <c r="M16" s="2"/>
      <c r="N16" s="36">
        <f>X16</f>
        <v>606.149978319906</v>
      </c>
      <c r="O16" s="27">
        <f t="shared" si="1"/>
        <v>606.149978319906</v>
      </c>
      <c r="P16" s="27">
        <f t="shared" si="2"/>
        <v>0</v>
      </c>
      <c r="Q16" s="27">
        <f t="shared" si="3"/>
        <v>0</v>
      </c>
      <c r="R16" s="27">
        <f t="shared" si="4"/>
        <v>0</v>
      </c>
      <c r="S16" s="27">
        <f t="shared" si="5"/>
        <v>0</v>
      </c>
      <c r="T16" s="27">
        <f t="shared" si="6"/>
        <v>0</v>
      </c>
      <c r="U16" s="27">
        <f t="shared" si="6"/>
        <v>0</v>
      </c>
      <c r="V16" s="27">
        <f t="shared" si="6"/>
        <v>0</v>
      </c>
      <c r="W16" s="27">
        <f t="shared" si="6"/>
        <v>0</v>
      </c>
      <c r="X16" s="28">
        <f t="shared" si="7"/>
        <v>606.149978319906</v>
      </c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33" customHeight="1">
      <c r="A17" s="37">
        <v>9</v>
      </c>
      <c r="B17" s="80" t="s">
        <v>108</v>
      </c>
      <c r="C17" s="1" t="s">
        <v>121</v>
      </c>
      <c r="D17" s="80" t="s">
        <v>135</v>
      </c>
      <c r="E17" s="37">
        <v>6</v>
      </c>
      <c r="F17" s="37"/>
      <c r="G17" s="2"/>
      <c r="H17" s="2"/>
      <c r="I17" s="2"/>
      <c r="J17" s="2"/>
      <c r="K17" s="2"/>
      <c r="L17" s="2"/>
      <c r="M17" s="2"/>
      <c r="N17" s="36">
        <f>X17</f>
        <v>526.9687322722812</v>
      </c>
      <c r="O17" s="27">
        <f t="shared" si="1"/>
        <v>526.9687322722812</v>
      </c>
      <c r="P17" s="27">
        <f t="shared" si="2"/>
        <v>0</v>
      </c>
      <c r="Q17" s="27">
        <f t="shared" si="3"/>
        <v>0</v>
      </c>
      <c r="R17" s="27">
        <f t="shared" si="4"/>
        <v>0</v>
      </c>
      <c r="S17" s="27">
        <f t="shared" si="5"/>
        <v>0</v>
      </c>
      <c r="T17" s="27">
        <f t="shared" si="6"/>
        <v>0</v>
      </c>
      <c r="U17" s="27">
        <f t="shared" si="6"/>
        <v>0</v>
      </c>
      <c r="V17" s="27">
        <f t="shared" si="6"/>
        <v>0</v>
      </c>
      <c r="W17" s="27">
        <f t="shared" si="6"/>
        <v>0</v>
      </c>
      <c r="X17" s="28">
        <f t="shared" si="7"/>
        <v>526.9687322722812</v>
      </c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33" customHeight="1">
      <c r="A18" s="37">
        <v>10</v>
      </c>
      <c r="B18" s="105" t="s">
        <v>109</v>
      </c>
      <c r="C18" s="8" t="s">
        <v>75</v>
      </c>
      <c r="D18" s="106" t="s">
        <v>136</v>
      </c>
      <c r="E18" s="8">
        <v>7</v>
      </c>
      <c r="F18" s="8"/>
      <c r="G18" s="2"/>
      <c r="H18" s="2"/>
      <c r="I18" s="2"/>
      <c r="J18" s="2"/>
      <c r="K18" s="2"/>
      <c r="L18" s="2"/>
      <c r="M18" s="2"/>
      <c r="N18" s="36">
        <f>X18</f>
        <v>460.0219426416679</v>
      </c>
      <c r="O18" s="27">
        <f t="shared" si="1"/>
        <v>460.0219426416679</v>
      </c>
      <c r="P18" s="27">
        <f t="shared" si="2"/>
        <v>0</v>
      </c>
      <c r="Q18" s="27">
        <f t="shared" si="3"/>
        <v>0</v>
      </c>
      <c r="R18" s="27">
        <f t="shared" si="4"/>
        <v>0</v>
      </c>
      <c r="S18" s="27">
        <f t="shared" si="5"/>
        <v>0</v>
      </c>
      <c r="T18" s="27">
        <f t="shared" si="6"/>
        <v>0</v>
      </c>
      <c r="U18" s="27">
        <f t="shared" si="6"/>
        <v>0</v>
      </c>
      <c r="V18" s="27">
        <f t="shared" si="6"/>
        <v>0</v>
      </c>
      <c r="W18" s="27">
        <f t="shared" si="6"/>
        <v>0</v>
      </c>
      <c r="X18" s="28">
        <f t="shared" si="7"/>
        <v>460.0219426416679</v>
      </c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33" customHeight="1">
      <c r="A19" s="37">
        <v>11</v>
      </c>
      <c r="B19" s="92"/>
      <c r="C19" s="8" t="s">
        <v>218</v>
      </c>
      <c r="D19" s="92" t="s">
        <v>219</v>
      </c>
      <c r="E19" s="8"/>
      <c r="F19" s="8"/>
      <c r="G19" s="2"/>
      <c r="H19" s="2">
        <v>2</v>
      </c>
      <c r="I19" s="2"/>
      <c r="J19" s="2"/>
      <c r="K19" s="2"/>
      <c r="L19" s="2"/>
      <c r="M19" s="2"/>
      <c r="N19" s="36">
        <f>X19</f>
        <v>442.23299523037934</v>
      </c>
      <c r="O19" s="27">
        <f t="shared" si="1"/>
        <v>0</v>
      </c>
      <c r="P19" s="27">
        <f t="shared" si="2"/>
        <v>0</v>
      </c>
      <c r="Q19" s="27">
        <f t="shared" si="3"/>
        <v>0</v>
      </c>
      <c r="R19" s="27">
        <f t="shared" si="4"/>
        <v>442.23299523037934</v>
      </c>
      <c r="S19" s="27">
        <f t="shared" si="5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8">
        <f t="shared" si="7"/>
        <v>442.23299523037934</v>
      </c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33" customHeight="1">
      <c r="A20" s="37">
        <v>12</v>
      </c>
      <c r="B20" s="82" t="s">
        <v>110</v>
      </c>
      <c r="C20" s="1" t="s">
        <v>122</v>
      </c>
      <c r="D20" s="82" t="s">
        <v>137</v>
      </c>
      <c r="E20" s="37">
        <v>8</v>
      </c>
      <c r="F20" s="37"/>
      <c r="G20" s="2"/>
      <c r="H20" s="3"/>
      <c r="I20" s="3"/>
      <c r="J20" s="2"/>
      <c r="K20" s="2"/>
      <c r="L20" s="2"/>
      <c r="M20" s="2"/>
      <c r="N20" s="36">
        <f>X20</f>
        <v>402.0299956639812</v>
      </c>
      <c r="O20" s="27">
        <f t="shared" si="1"/>
        <v>402.0299956639812</v>
      </c>
      <c r="P20" s="27">
        <f t="shared" si="2"/>
        <v>0</v>
      </c>
      <c r="Q20" s="27">
        <f t="shared" si="3"/>
        <v>0</v>
      </c>
      <c r="R20" s="27">
        <f t="shared" si="4"/>
        <v>0</v>
      </c>
      <c r="S20" s="27">
        <f t="shared" si="5"/>
        <v>0</v>
      </c>
      <c r="T20" s="27">
        <f t="shared" si="6"/>
        <v>0</v>
      </c>
      <c r="U20" s="27">
        <f t="shared" si="6"/>
        <v>0</v>
      </c>
      <c r="V20" s="27">
        <f t="shared" si="6"/>
        <v>0</v>
      </c>
      <c r="W20" s="27">
        <f t="shared" si="6"/>
        <v>0</v>
      </c>
      <c r="X20" s="28">
        <f t="shared" si="7"/>
        <v>402.0299956639812</v>
      </c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33" customHeight="1">
      <c r="A21" s="37">
        <v>13</v>
      </c>
      <c r="B21" s="53"/>
      <c r="C21" s="1" t="s">
        <v>244</v>
      </c>
      <c r="D21" s="53" t="s">
        <v>245</v>
      </c>
      <c r="E21" s="3"/>
      <c r="F21" s="3"/>
      <c r="G21" s="2"/>
      <c r="H21" s="2"/>
      <c r="I21" s="2">
        <v>2</v>
      </c>
      <c r="J21" s="2"/>
      <c r="K21" s="2"/>
      <c r="L21" s="2"/>
      <c r="M21" s="2"/>
      <c r="N21" s="36">
        <f>X21</f>
        <v>402.0299956639812</v>
      </c>
      <c r="O21" s="27">
        <f t="shared" si="1"/>
        <v>0</v>
      </c>
      <c r="P21" s="27">
        <f t="shared" si="2"/>
        <v>0</v>
      </c>
      <c r="Q21" s="27">
        <f t="shared" si="3"/>
        <v>0</v>
      </c>
      <c r="R21" s="27">
        <f t="shared" si="4"/>
        <v>0</v>
      </c>
      <c r="S21" s="27">
        <f t="shared" si="5"/>
        <v>402.0299956639812</v>
      </c>
      <c r="T21" s="27">
        <f t="shared" si="6"/>
        <v>0</v>
      </c>
      <c r="U21" s="27">
        <f t="shared" si="6"/>
        <v>0</v>
      </c>
      <c r="V21" s="27">
        <f t="shared" si="6"/>
        <v>0</v>
      </c>
      <c r="W21" s="27">
        <f t="shared" si="6"/>
        <v>0</v>
      </c>
      <c r="X21" s="28">
        <f t="shared" si="7"/>
        <v>402.0299956639812</v>
      </c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33" customHeight="1">
      <c r="A22" s="37">
        <v>14</v>
      </c>
      <c r="B22" s="80" t="s">
        <v>111</v>
      </c>
      <c r="C22" s="1" t="s">
        <v>123</v>
      </c>
      <c r="D22" s="80"/>
      <c r="E22" s="4">
        <v>9</v>
      </c>
      <c r="F22" s="4"/>
      <c r="G22" s="2"/>
      <c r="H22" s="2"/>
      <c r="I22" s="2"/>
      <c r="J22" s="2"/>
      <c r="K22" s="2"/>
      <c r="L22" s="2"/>
      <c r="M22" s="2"/>
      <c r="N22" s="36">
        <f>X22</f>
        <v>350.8774732165999</v>
      </c>
      <c r="O22" s="27">
        <f t="shared" si="1"/>
        <v>350.8774732165999</v>
      </c>
      <c r="P22" s="27">
        <f t="shared" si="2"/>
        <v>0</v>
      </c>
      <c r="Q22" s="27">
        <f t="shared" si="3"/>
        <v>0</v>
      </c>
      <c r="R22" s="27">
        <f t="shared" si="4"/>
        <v>0</v>
      </c>
      <c r="S22" s="27">
        <f t="shared" si="5"/>
        <v>0</v>
      </c>
      <c r="T22" s="27">
        <f t="shared" si="6"/>
        <v>0</v>
      </c>
      <c r="U22" s="27">
        <f t="shared" si="6"/>
        <v>0</v>
      </c>
      <c r="V22" s="27">
        <f t="shared" si="6"/>
        <v>0</v>
      </c>
      <c r="W22" s="27">
        <f t="shared" si="6"/>
        <v>0</v>
      </c>
      <c r="X22" s="28">
        <f t="shared" si="7"/>
        <v>350.8774732165999</v>
      </c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33" customHeight="1">
      <c r="A23" s="37">
        <v>15</v>
      </c>
      <c r="B23" s="80">
        <v>2804</v>
      </c>
      <c r="C23" s="1" t="s">
        <v>124</v>
      </c>
      <c r="D23" s="83" t="s">
        <v>138</v>
      </c>
      <c r="E23" s="3">
        <v>10</v>
      </c>
      <c r="F23" s="3"/>
      <c r="G23" s="2"/>
      <c r="H23" s="2"/>
      <c r="I23" s="2"/>
      <c r="J23" s="2"/>
      <c r="K23" s="2"/>
      <c r="L23" s="2"/>
      <c r="M23" s="2"/>
      <c r="N23" s="36">
        <f>X23</f>
        <v>305.1199826559248</v>
      </c>
      <c r="O23" s="27">
        <f t="shared" si="1"/>
        <v>305.1199826559248</v>
      </c>
      <c r="P23" s="27">
        <f t="shared" si="2"/>
        <v>0</v>
      </c>
      <c r="Q23" s="27">
        <f t="shared" si="3"/>
        <v>0</v>
      </c>
      <c r="R23" s="27">
        <f t="shared" si="4"/>
        <v>0</v>
      </c>
      <c r="S23" s="27">
        <f t="shared" si="5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8">
        <f t="shared" si="7"/>
        <v>305.1199826559248</v>
      </c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33" customHeight="1">
      <c r="A24" s="37">
        <v>16</v>
      </c>
      <c r="B24" s="80">
        <v>7098</v>
      </c>
      <c r="C24" s="1" t="s">
        <v>125</v>
      </c>
      <c r="D24" s="80">
        <v>420</v>
      </c>
      <c r="E24" s="4">
        <v>11</v>
      </c>
      <c r="F24" s="4"/>
      <c r="G24" s="2"/>
      <c r="H24" s="2"/>
      <c r="I24" s="2"/>
      <c r="J24" s="2"/>
      <c r="K24" s="2"/>
      <c r="L24" s="2"/>
      <c r="M24" s="2"/>
      <c r="N24" s="36">
        <f>X24</f>
        <v>263.72729749769974</v>
      </c>
      <c r="O24" s="27">
        <f t="shared" si="1"/>
        <v>263.72729749769974</v>
      </c>
      <c r="P24" s="27">
        <f t="shared" si="2"/>
        <v>0</v>
      </c>
      <c r="Q24" s="27">
        <f t="shared" si="3"/>
        <v>0</v>
      </c>
      <c r="R24" s="27">
        <f t="shared" si="4"/>
        <v>0</v>
      </c>
      <c r="S24" s="27">
        <f t="shared" si="5"/>
        <v>0</v>
      </c>
      <c r="T24" s="27">
        <f t="shared" si="6"/>
        <v>0</v>
      </c>
      <c r="U24" s="27">
        <f t="shared" si="6"/>
        <v>0</v>
      </c>
      <c r="V24" s="27">
        <f t="shared" si="6"/>
        <v>0</v>
      </c>
      <c r="W24" s="27">
        <f t="shared" si="6"/>
        <v>0</v>
      </c>
      <c r="X24" s="28">
        <f t="shared" si="7"/>
        <v>263.72729749769974</v>
      </c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33" customHeight="1">
      <c r="A25" s="37">
        <v>17</v>
      </c>
      <c r="B25" s="82" t="s">
        <v>112</v>
      </c>
      <c r="C25" s="1" t="s">
        <v>126</v>
      </c>
      <c r="D25" s="82"/>
      <c r="E25" s="9">
        <v>12</v>
      </c>
      <c r="F25" s="3"/>
      <c r="G25" s="2"/>
      <c r="H25" s="2"/>
      <c r="I25" s="2"/>
      <c r="J25" s="2"/>
      <c r="K25" s="2"/>
      <c r="L25" s="2"/>
      <c r="M25" s="2"/>
      <c r="N25" s="36">
        <f>X25</f>
        <v>225.93873660829993</v>
      </c>
      <c r="O25" s="27">
        <f t="shared" si="1"/>
        <v>225.93873660829993</v>
      </c>
      <c r="P25" s="27">
        <f t="shared" si="2"/>
        <v>0</v>
      </c>
      <c r="Q25" s="27">
        <f t="shared" si="3"/>
        <v>0</v>
      </c>
      <c r="R25" s="27">
        <f t="shared" si="4"/>
        <v>0</v>
      </c>
      <c r="S25" s="27">
        <f t="shared" si="5"/>
        <v>0</v>
      </c>
      <c r="T25" s="27">
        <f t="shared" si="6"/>
        <v>0</v>
      </c>
      <c r="U25" s="27">
        <f t="shared" si="6"/>
        <v>0</v>
      </c>
      <c r="V25" s="27">
        <f t="shared" si="6"/>
        <v>0</v>
      </c>
      <c r="W25" s="27">
        <f t="shared" si="6"/>
        <v>0</v>
      </c>
      <c r="X25" s="28">
        <f t="shared" si="7"/>
        <v>225.93873660829993</v>
      </c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33" customHeight="1">
      <c r="A26" s="37">
        <v>18</v>
      </c>
      <c r="B26" s="85" t="s">
        <v>199</v>
      </c>
      <c r="C26" s="85" t="s">
        <v>196</v>
      </c>
      <c r="D26" s="85" t="s">
        <v>202</v>
      </c>
      <c r="E26" s="1"/>
      <c r="F26" s="4"/>
      <c r="G26" s="2">
        <v>3</v>
      </c>
      <c r="H26" s="2"/>
      <c r="I26" s="2"/>
      <c r="J26" s="2"/>
      <c r="K26" s="2"/>
      <c r="L26" s="2"/>
      <c r="M26" s="2"/>
      <c r="N26" s="36">
        <f>X26</f>
        <v>225.93873660829993</v>
      </c>
      <c r="O26" s="27">
        <f t="shared" si="1"/>
        <v>0</v>
      </c>
      <c r="P26" s="27">
        <f t="shared" si="2"/>
        <v>0</v>
      </c>
      <c r="Q26" s="27">
        <f t="shared" si="3"/>
        <v>225.93873660829993</v>
      </c>
      <c r="R26" s="27">
        <f t="shared" si="4"/>
        <v>0</v>
      </c>
      <c r="S26" s="27">
        <f t="shared" si="5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8">
        <f t="shared" si="7"/>
        <v>225.93873660829993</v>
      </c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33" customHeight="1">
      <c r="A27" s="37">
        <v>19</v>
      </c>
      <c r="B27" s="82" t="s">
        <v>113</v>
      </c>
      <c r="C27" s="3" t="s">
        <v>127</v>
      </c>
      <c r="D27" s="82"/>
      <c r="E27" s="3">
        <v>13</v>
      </c>
      <c r="F27" s="3"/>
      <c r="G27" s="2"/>
      <c r="H27" s="2"/>
      <c r="I27" s="2"/>
      <c r="J27" s="2"/>
      <c r="K27" s="2"/>
      <c r="L27" s="2"/>
      <c r="M27" s="2"/>
      <c r="N27" s="36">
        <f>X27</f>
        <v>191.17663034908804</v>
      </c>
      <c r="O27" s="27">
        <f t="shared" si="1"/>
        <v>191.17663034908804</v>
      </c>
      <c r="P27" s="27">
        <f t="shared" si="2"/>
        <v>0</v>
      </c>
      <c r="Q27" s="27">
        <f t="shared" si="3"/>
        <v>0</v>
      </c>
      <c r="R27" s="27">
        <f t="shared" si="4"/>
        <v>0</v>
      </c>
      <c r="S27" s="27">
        <f t="shared" si="5"/>
        <v>0</v>
      </c>
      <c r="T27" s="27">
        <f t="shared" si="6"/>
        <v>0</v>
      </c>
      <c r="U27" s="27">
        <f t="shared" si="6"/>
        <v>0</v>
      </c>
      <c r="V27" s="27">
        <f t="shared" si="6"/>
        <v>0</v>
      </c>
      <c r="W27" s="27">
        <f t="shared" si="6"/>
        <v>0</v>
      </c>
      <c r="X27" s="28">
        <f t="shared" si="7"/>
        <v>191.17663034908804</v>
      </c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33" customHeight="1">
      <c r="A28" s="37">
        <v>20</v>
      </c>
      <c r="B28" s="82" t="s">
        <v>114</v>
      </c>
      <c r="C28" s="1" t="s">
        <v>35</v>
      </c>
      <c r="D28" s="82"/>
      <c r="E28" s="1">
        <v>14</v>
      </c>
      <c r="F28" s="3"/>
      <c r="G28" s="2"/>
      <c r="H28" s="2"/>
      <c r="I28" s="2"/>
      <c r="J28" s="2"/>
      <c r="K28" s="2"/>
      <c r="L28" s="2"/>
      <c r="M28" s="2"/>
      <c r="N28" s="36">
        <f>X28</f>
        <v>158.99194697768672</v>
      </c>
      <c r="O28" s="27">
        <f t="shared" si="1"/>
        <v>158.99194697768672</v>
      </c>
      <c r="P28" s="27">
        <f t="shared" si="2"/>
        <v>0</v>
      </c>
      <c r="Q28" s="27">
        <f t="shared" si="3"/>
        <v>0</v>
      </c>
      <c r="R28" s="27">
        <f t="shared" si="4"/>
        <v>0</v>
      </c>
      <c r="S28" s="27">
        <f t="shared" si="5"/>
        <v>0</v>
      </c>
      <c r="T28" s="27">
        <f aca="true" t="shared" si="8" ref="T28:W48">IF(OR(J28="",J28="-"),0,J$8*(101+1000*LOG10(J$7/J28)))</f>
        <v>0</v>
      </c>
      <c r="U28" s="27">
        <f t="shared" si="8"/>
        <v>0</v>
      </c>
      <c r="V28" s="27">
        <f t="shared" si="8"/>
        <v>0</v>
      </c>
      <c r="W28" s="27">
        <f t="shared" si="8"/>
        <v>0</v>
      </c>
      <c r="X28" s="28">
        <f t="shared" si="7"/>
        <v>158.99194697768672</v>
      </c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33" customHeight="1">
      <c r="A29" s="37">
        <v>21</v>
      </c>
      <c r="B29" s="82" t="s">
        <v>115</v>
      </c>
      <c r="C29" s="8" t="s">
        <v>128</v>
      </c>
      <c r="D29" s="82" t="s">
        <v>22</v>
      </c>
      <c r="E29" s="8">
        <v>15</v>
      </c>
      <c r="F29" s="8"/>
      <c r="G29" s="2"/>
      <c r="H29" s="2"/>
      <c r="I29" s="2"/>
      <c r="J29" s="2"/>
      <c r="K29" s="2"/>
      <c r="L29" s="2"/>
      <c r="M29" s="2"/>
      <c r="N29" s="36">
        <f>X29</f>
        <v>129.02872360024352</v>
      </c>
      <c r="O29" s="27">
        <f t="shared" si="1"/>
        <v>129.02872360024352</v>
      </c>
      <c r="P29" s="27">
        <f t="shared" si="2"/>
        <v>0</v>
      </c>
      <c r="Q29" s="27">
        <f t="shared" si="3"/>
        <v>0</v>
      </c>
      <c r="R29" s="27">
        <f t="shared" si="4"/>
        <v>0</v>
      </c>
      <c r="S29" s="27">
        <f t="shared" si="5"/>
        <v>0</v>
      </c>
      <c r="T29" s="27">
        <f t="shared" si="8"/>
        <v>0</v>
      </c>
      <c r="U29" s="27">
        <f t="shared" si="8"/>
        <v>0</v>
      </c>
      <c r="V29" s="27">
        <f t="shared" si="8"/>
        <v>0</v>
      </c>
      <c r="W29" s="27">
        <f t="shared" si="8"/>
        <v>0</v>
      </c>
      <c r="X29" s="28">
        <f t="shared" si="7"/>
        <v>129.02872360024352</v>
      </c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33" customHeight="1">
      <c r="A30" s="37">
        <v>22</v>
      </c>
      <c r="B30" s="4" t="s">
        <v>221</v>
      </c>
      <c r="C30" s="1" t="s">
        <v>220</v>
      </c>
      <c r="D30" s="4"/>
      <c r="E30" s="4"/>
      <c r="F30" s="4"/>
      <c r="G30" s="2"/>
      <c r="H30" s="2">
        <v>4</v>
      </c>
      <c r="I30" s="2"/>
      <c r="J30" s="2"/>
      <c r="K30" s="2"/>
      <c r="L30" s="2"/>
      <c r="M30" s="2"/>
      <c r="N30" s="36">
        <f>X30</f>
        <v>111.10000000000001</v>
      </c>
      <c r="O30" s="27">
        <f t="shared" si="1"/>
        <v>0</v>
      </c>
      <c r="P30" s="27">
        <f t="shared" si="2"/>
        <v>0</v>
      </c>
      <c r="Q30" s="27">
        <f t="shared" si="3"/>
        <v>0</v>
      </c>
      <c r="R30" s="27">
        <f t="shared" si="4"/>
        <v>111.10000000000001</v>
      </c>
      <c r="S30" s="27">
        <f t="shared" si="5"/>
        <v>0</v>
      </c>
      <c r="T30" s="27">
        <f t="shared" si="8"/>
        <v>0</v>
      </c>
      <c r="U30" s="27">
        <f t="shared" si="8"/>
        <v>0</v>
      </c>
      <c r="V30" s="27">
        <f t="shared" si="8"/>
        <v>0</v>
      </c>
      <c r="W30" s="27">
        <f t="shared" si="8"/>
        <v>0</v>
      </c>
      <c r="X30" s="28">
        <f t="shared" si="7"/>
        <v>111.10000000000001</v>
      </c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33" customHeight="1">
      <c r="A31" s="37">
        <v>23</v>
      </c>
      <c r="B31" s="82" t="s">
        <v>116</v>
      </c>
      <c r="C31" s="1" t="s">
        <v>129</v>
      </c>
      <c r="D31" s="82"/>
      <c r="E31" s="1">
        <v>16</v>
      </c>
      <c r="F31" s="3"/>
      <c r="G31" s="2"/>
      <c r="H31" s="2"/>
      <c r="I31" s="2"/>
      <c r="J31" s="2"/>
      <c r="K31" s="2"/>
      <c r="L31" s="2"/>
      <c r="M31" s="2"/>
      <c r="N31" s="36">
        <f>X31</f>
        <v>101</v>
      </c>
      <c r="O31" s="27">
        <f t="shared" si="1"/>
        <v>101</v>
      </c>
      <c r="P31" s="27">
        <f t="shared" si="2"/>
        <v>0</v>
      </c>
      <c r="Q31" s="27">
        <f t="shared" si="3"/>
        <v>0</v>
      </c>
      <c r="R31" s="27">
        <f t="shared" si="4"/>
        <v>0</v>
      </c>
      <c r="S31" s="27">
        <f t="shared" si="5"/>
        <v>0</v>
      </c>
      <c r="T31" s="27">
        <f t="shared" si="8"/>
        <v>0</v>
      </c>
      <c r="U31" s="27">
        <f t="shared" si="8"/>
        <v>0</v>
      </c>
      <c r="V31" s="27">
        <f t="shared" si="8"/>
        <v>0</v>
      </c>
      <c r="W31" s="27">
        <f t="shared" si="8"/>
        <v>0</v>
      </c>
      <c r="X31" s="28">
        <f t="shared" si="7"/>
        <v>101</v>
      </c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33" customHeight="1">
      <c r="A32" s="37">
        <v>24</v>
      </c>
      <c r="B32" s="86" t="s">
        <v>200</v>
      </c>
      <c r="C32" s="86" t="s">
        <v>197</v>
      </c>
      <c r="D32" s="107" t="s">
        <v>185</v>
      </c>
      <c r="E32" s="9"/>
      <c r="F32" s="3"/>
      <c r="G32" s="2">
        <v>4</v>
      </c>
      <c r="H32" s="2"/>
      <c r="I32" s="2"/>
      <c r="J32" s="2"/>
      <c r="K32" s="2"/>
      <c r="L32" s="2"/>
      <c r="M32" s="2"/>
      <c r="N32" s="36">
        <f>X32</f>
        <v>101</v>
      </c>
      <c r="O32" s="27">
        <f t="shared" si="1"/>
        <v>0</v>
      </c>
      <c r="P32" s="27">
        <f t="shared" si="2"/>
        <v>0</v>
      </c>
      <c r="Q32" s="27">
        <f t="shared" si="3"/>
        <v>101</v>
      </c>
      <c r="R32" s="27">
        <f t="shared" si="4"/>
        <v>0</v>
      </c>
      <c r="S32" s="27">
        <f t="shared" si="5"/>
        <v>0</v>
      </c>
      <c r="T32" s="27">
        <f t="shared" si="8"/>
        <v>0</v>
      </c>
      <c r="U32" s="27">
        <f t="shared" si="8"/>
        <v>0</v>
      </c>
      <c r="V32" s="27">
        <f t="shared" si="8"/>
        <v>0</v>
      </c>
      <c r="W32" s="27">
        <f t="shared" si="8"/>
        <v>0</v>
      </c>
      <c r="X32" s="28">
        <f t="shared" si="7"/>
        <v>101</v>
      </c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33" customHeight="1">
      <c r="A33" s="37">
        <v>25</v>
      </c>
      <c r="B33" s="1"/>
      <c r="C33" s="1" t="s">
        <v>246</v>
      </c>
      <c r="D33" s="1" t="s">
        <v>247</v>
      </c>
      <c r="E33" s="1"/>
      <c r="F33" s="3"/>
      <c r="G33" s="2"/>
      <c r="H33" s="2"/>
      <c r="I33" s="2">
        <v>4</v>
      </c>
      <c r="J33" s="2"/>
      <c r="K33" s="2"/>
      <c r="L33" s="2"/>
      <c r="M33" s="2"/>
      <c r="N33" s="36">
        <f>X33</f>
        <v>101</v>
      </c>
      <c r="O33" s="27">
        <f t="shared" si="1"/>
        <v>0</v>
      </c>
      <c r="P33" s="27">
        <f t="shared" si="2"/>
        <v>0</v>
      </c>
      <c r="Q33" s="27">
        <f t="shared" si="3"/>
        <v>0</v>
      </c>
      <c r="R33" s="27">
        <f t="shared" si="4"/>
        <v>0</v>
      </c>
      <c r="S33" s="27">
        <f t="shared" si="5"/>
        <v>101</v>
      </c>
      <c r="T33" s="27">
        <f t="shared" si="8"/>
        <v>0</v>
      </c>
      <c r="U33" s="27">
        <f t="shared" si="8"/>
        <v>0</v>
      </c>
      <c r="V33" s="27">
        <f t="shared" si="8"/>
        <v>0</v>
      </c>
      <c r="W33" s="27">
        <f t="shared" si="8"/>
        <v>0</v>
      </c>
      <c r="X33" s="28">
        <f t="shared" si="7"/>
        <v>101</v>
      </c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44" customFormat="1" ht="33" customHeight="1">
      <c r="A34" s="37">
        <v>26</v>
      </c>
      <c r="B34" s="3"/>
      <c r="C34" s="3" t="s">
        <v>248</v>
      </c>
      <c r="D34" s="3" t="s">
        <v>249</v>
      </c>
      <c r="E34" s="3"/>
      <c r="F34" s="3"/>
      <c r="G34" s="2"/>
      <c r="H34" s="2"/>
      <c r="I34" s="2">
        <v>5</v>
      </c>
      <c r="J34" s="2"/>
      <c r="K34" s="2"/>
      <c r="L34" s="2"/>
      <c r="M34" s="2"/>
      <c r="N34" s="36">
        <f>X34</f>
        <v>4.089986991943604</v>
      </c>
      <c r="O34" s="40">
        <f t="shared" si="1"/>
        <v>0</v>
      </c>
      <c r="P34" s="40">
        <f t="shared" si="2"/>
        <v>0</v>
      </c>
      <c r="Q34" s="40">
        <f t="shared" si="3"/>
        <v>0</v>
      </c>
      <c r="R34" s="40">
        <f t="shared" si="4"/>
        <v>0</v>
      </c>
      <c r="S34" s="40">
        <f t="shared" si="5"/>
        <v>4.089986991943604</v>
      </c>
      <c r="T34" s="40">
        <f t="shared" si="8"/>
        <v>0</v>
      </c>
      <c r="U34" s="40">
        <f t="shared" si="8"/>
        <v>0</v>
      </c>
      <c r="V34" s="40">
        <f t="shared" si="8"/>
        <v>0</v>
      </c>
      <c r="W34" s="40">
        <f t="shared" si="8"/>
        <v>0</v>
      </c>
      <c r="X34" s="41">
        <f t="shared" si="7"/>
        <v>4.089986991943604</v>
      </c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s="44" customFormat="1" ht="33" customHeight="1">
      <c r="A35" s="37">
        <v>27</v>
      </c>
      <c r="B35" s="3"/>
      <c r="C35" s="1"/>
      <c r="D35" s="1"/>
      <c r="E35" s="3"/>
      <c r="F35" s="3"/>
      <c r="G35" s="2"/>
      <c r="H35" s="2"/>
      <c r="I35" s="2"/>
      <c r="J35" s="2"/>
      <c r="K35" s="2"/>
      <c r="L35" s="2"/>
      <c r="M35" s="2"/>
      <c r="N35" s="36">
        <f>X35</f>
        <v>0</v>
      </c>
      <c r="O35" s="40">
        <f t="shared" si="1"/>
        <v>0</v>
      </c>
      <c r="P35" s="40">
        <f t="shared" si="2"/>
        <v>0</v>
      </c>
      <c r="Q35" s="40">
        <f t="shared" si="3"/>
        <v>0</v>
      </c>
      <c r="R35" s="40">
        <f t="shared" si="4"/>
        <v>0</v>
      </c>
      <c r="S35" s="40">
        <f t="shared" si="5"/>
        <v>0</v>
      </c>
      <c r="T35" s="40">
        <f t="shared" si="8"/>
        <v>0</v>
      </c>
      <c r="U35" s="40">
        <f t="shared" si="8"/>
        <v>0</v>
      </c>
      <c r="V35" s="40">
        <f t="shared" si="8"/>
        <v>0</v>
      </c>
      <c r="W35" s="40">
        <f t="shared" si="8"/>
        <v>0</v>
      </c>
      <c r="X35" s="41">
        <f t="shared" si="7"/>
        <v>0</v>
      </c>
      <c r="Y35" s="42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44" customFormat="1" ht="33" customHeight="1">
      <c r="A36" s="37">
        <v>28</v>
      </c>
      <c r="B36" s="1"/>
      <c r="C36" s="1"/>
      <c r="D36" s="1"/>
      <c r="E36" s="9"/>
      <c r="F36" s="8"/>
      <c r="G36" s="2"/>
      <c r="H36" s="2"/>
      <c r="I36" s="2"/>
      <c r="J36" s="2"/>
      <c r="K36" s="2"/>
      <c r="L36" s="2"/>
      <c r="M36" s="2"/>
      <c r="N36" s="36">
        <f>X36</f>
        <v>0</v>
      </c>
      <c r="O36" s="40">
        <f t="shared" si="1"/>
        <v>0</v>
      </c>
      <c r="P36" s="40">
        <f t="shared" si="2"/>
        <v>0</v>
      </c>
      <c r="Q36" s="40">
        <f t="shared" si="3"/>
        <v>0</v>
      </c>
      <c r="R36" s="40">
        <f t="shared" si="4"/>
        <v>0</v>
      </c>
      <c r="S36" s="40">
        <f t="shared" si="5"/>
        <v>0</v>
      </c>
      <c r="T36" s="40">
        <f t="shared" si="8"/>
        <v>0</v>
      </c>
      <c r="U36" s="40">
        <f t="shared" si="8"/>
        <v>0</v>
      </c>
      <c r="V36" s="40">
        <f t="shared" si="8"/>
        <v>0</v>
      </c>
      <c r="W36" s="40">
        <f t="shared" si="8"/>
        <v>0</v>
      </c>
      <c r="X36" s="41">
        <f t="shared" si="7"/>
        <v>0</v>
      </c>
      <c r="Y36" s="42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44" customFormat="1" ht="33" customHeight="1">
      <c r="A37" s="37">
        <v>29</v>
      </c>
      <c r="B37" s="1"/>
      <c r="C37" s="1"/>
      <c r="D37" s="1"/>
      <c r="E37" s="4"/>
      <c r="F37" s="4"/>
      <c r="G37" s="2"/>
      <c r="H37" s="2"/>
      <c r="I37" s="2"/>
      <c r="J37" s="2"/>
      <c r="K37" s="2"/>
      <c r="L37" s="2"/>
      <c r="M37" s="2"/>
      <c r="N37" s="36">
        <f>X37</f>
        <v>0</v>
      </c>
      <c r="O37" s="40">
        <f t="shared" si="1"/>
        <v>0</v>
      </c>
      <c r="P37" s="40">
        <f t="shared" si="2"/>
        <v>0</v>
      </c>
      <c r="Q37" s="40">
        <f t="shared" si="3"/>
        <v>0</v>
      </c>
      <c r="R37" s="40">
        <f t="shared" si="4"/>
        <v>0</v>
      </c>
      <c r="S37" s="40">
        <f t="shared" si="5"/>
        <v>0</v>
      </c>
      <c r="T37" s="40">
        <f t="shared" si="8"/>
        <v>0</v>
      </c>
      <c r="U37" s="40">
        <f t="shared" si="8"/>
        <v>0</v>
      </c>
      <c r="V37" s="40">
        <f t="shared" si="8"/>
        <v>0</v>
      </c>
      <c r="W37" s="40">
        <f t="shared" si="8"/>
        <v>0</v>
      </c>
      <c r="X37" s="41">
        <f t="shared" si="7"/>
        <v>0</v>
      </c>
      <c r="Y37" s="42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44" customFormat="1" ht="33" customHeight="1">
      <c r="A38" s="37">
        <v>30</v>
      </c>
      <c r="B38" s="1"/>
      <c r="C38" s="60"/>
      <c r="D38" s="60"/>
      <c r="E38" s="8"/>
      <c r="F38" s="8"/>
      <c r="G38" s="2"/>
      <c r="H38" s="2"/>
      <c r="I38" s="2"/>
      <c r="J38" s="2"/>
      <c r="K38" s="2"/>
      <c r="L38" s="2"/>
      <c r="M38" s="2"/>
      <c r="N38" s="36">
        <f>X38</f>
        <v>0</v>
      </c>
      <c r="O38" s="40">
        <f t="shared" si="1"/>
        <v>0</v>
      </c>
      <c r="P38" s="40">
        <f t="shared" si="2"/>
        <v>0</v>
      </c>
      <c r="Q38" s="40">
        <f t="shared" si="3"/>
        <v>0</v>
      </c>
      <c r="R38" s="40">
        <f t="shared" si="4"/>
        <v>0</v>
      </c>
      <c r="S38" s="40">
        <f t="shared" si="5"/>
        <v>0</v>
      </c>
      <c r="T38" s="40">
        <f t="shared" si="8"/>
        <v>0</v>
      </c>
      <c r="U38" s="40">
        <f t="shared" si="8"/>
        <v>0</v>
      </c>
      <c r="V38" s="40">
        <f t="shared" si="8"/>
        <v>0</v>
      </c>
      <c r="W38" s="40">
        <f t="shared" si="8"/>
        <v>0</v>
      </c>
      <c r="X38" s="41">
        <f t="shared" si="7"/>
        <v>0</v>
      </c>
      <c r="Y38" s="42"/>
      <c r="Z38" s="42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s="44" customFormat="1" ht="33" customHeight="1">
      <c r="A39" s="37">
        <v>31</v>
      </c>
      <c r="B39" s="4"/>
      <c r="C39" s="1"/>
      <c r="D39" s="4"/>
      <c r="E39" s="4"/>
      <c r="F39" s="4"/>
      <c r="G39" s="2"/>
      <c r="H39" s="2"/>
      <c r="I39" s="2"/>
      <c r="J39" s="2"/>
      <c r="K39" s="2"/>
      <c r="L39" s="2"/>
      <c r="M39" s="2"/>
      <c r="N39" s="36">
        <f>X39</f>
        <v>0</v>
      </c>
      <c r="O39" s="40">
        <f t="shared" si="1"/>
        <v>0</v>
      </c>
      <c r="P39" s="40">
        <f t="shared" si="2"/>
        <v>0</v>
      </c>
      <c r="Q39" s="40">
        <f t="shared" si="3"/>
        <v>0</v>
      </c>
      <c r="R39" s="40">
        <f t="shared" si="4"/>
        <v>0</v>
      </c>
      <c r="S39" s="40">
        <f t="shared" si="5"/>
        <v>0</v>
      </c>
      <c r="T39" s="40">
        <f t="shared" si="8"/>
        <v>0</v>
      </c>
      <c r="U39" s="40">
        <f t="shared" si="8"/>
        <v>0</v>
      </c>
      <c r="V39" s="40">
        <f t="shared" si="8"/>
        <v>0</v>
      </c>
      <c r="W39" s="40">
        <f t="shared" si="8"/>
        <v>0</v>
      </c>
      <c r="X39" s="41">
        <f t="shared" si="7"/>
        <v>0</v>
      </c>
      <c r="Y39" s="42"/>
      <c r="Z39" s="42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s="44" customFormat="1" ht="33" customHeight="1">
      <c r="A40" s="37">
        <v>32</v>
      </c>
      <c r="B40" s="4"/>
      <c r="C40" s="1"/>
      <c r="D40" s="1"/>
      <c r="E40" s="4"/>
      <c r="F40" s="4"/>
      <c r="G40" s="2"/>
      <c r="H40" s="2"/>
      <c r="I40" s="2"/>
      <c r="J40" s="2"/>
      <c r="K40" s="2"/>
      <c r="L40" s="2"/>
      <c r="M40" s="2"/>
      <c r="N40" s="36">
        <f>X40</f>
        <v>0</v>
      </c>
      <c r="O40" s="40">
        <f t="shared" si="1"/>
        <v>0</v>
      </c>
      <c r="P40" s="40">
        <f t="shared" si="2"/>
        <v>0</v>
      </c>
      <c r="Q40" s="40">
        <f t="shared" si="3"/>
        <v>0</v>
      </c>
      <c r="R40" s="40">
        <f t="shared" si="4"/>
        <v>0</v>
      </c>
      <c r="S40" s="40">
        <f t="shared" si="5"/>
        <v>0</v>
      </c>
      <c r="T40" s="40">
        <f t="shared" si="8"/>
        <v>0</v>
      </c>
      <c r="U40" s="40">
        <f t="shared" si="8"/>
        <v>0</v>
      </c>
      <c r="V40" s="40">
        <f t="shared" si="8"/>
        <v>0</v>
      </c>
      <c r="W40" s="40">
        <f t="shared" si="8"/>
        <v>0</v>
      </c>
      <c r="X40" s="41">
        <f t="shared" si="7"/>
        <v>0</v>
      </c>
      <c r="Y40" s="42"/>
      <c r="Z40" s="42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s="44" customFormat="1" ht="33" customHeight="1">
      <c r="A41" s="37">
        <v>33</v>
      </c>
      <c r="B41" s="8"/>
      <c r="C41" s="8"/>
      <c r="D41" s="15"/>
      <c r="E41" s="9"/>
      <c r="F41" s="8"/>
      <c r="G41" s="2"/>
      <c r="H41" s="2"/>
      <c r="I41" s="2"/>
      <c r="J41" s="2"/>
      <c r="K41" s="2"/>
      <c r="L41" s="2"/>
      <c r="M41" s="2"/>
      <c r="N41" s="36">
        <f>X41</f>
        <v>0</v>
      </c>
      <c r="O41" s="40">
        <f t="shared" si="1"/>
        <v>0</v>
      </c>
      <c r="P41" s="40">
        <f t="shared" si="2"/>
        <v>0</v>
      </c>
      <c r="Q41" s="40">
        <f t="shared" si="3"/>
        <v>0</v>
      </c>
      <c r="R41" s="40">
        <f t="shared" si="4"/>
        <v>0</v>
      </c>
      <c r="S41" s="40">
        <f t="shared" si="5"/>
        <v>0</v>
      </c>
      <c r="T41" s="40">
        <f t="shared" si="8"/>
        <v>0</v>
      </c>
      <c r="U41" s="40">
        <f t="shared" si="8"/>
        <v>0</v>
      </c>
      <c r="V41" s="40">
        <f t="shared" si="8"/>
        <v>0</v>
      </c>
      <c r="W41" s="40">
        <f t="shared" si="8"/>
        <v>0</v>
      </c>
      <c r="X41" s="41">
        <f t="shared" si="7"/>
        <v>0</v>
      </c>
      <c r="Y41" s="42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s="44" customFormat="1" ht="33" customHeight="1">
      <c r="A42" s="37">
        <v>34</v>
      </c>
      <c r="B42" s="3"/>
      <c r="C42" s="1"/>
      <c r="D42" s="1"/>
      <c r="E42" s="46"/>
      <c r="F42" s="3"/>
      <c r="G42" s="2"/>
      <c r="H42" s="2"/>
      <c r="I42" s="2"/>
      <c r="J42" s="2"/>
      <c r="K42" s="2"/>
      <c r="L42" s="2"/>
      <c r="M42" s="2"/>
      <c r="N42" s="36">
        <f>X42</f>
        <v>0</v>
      </c>
      <c r="O42" s="40">
        <f t="shared" si="1"/>
        <v>0</v>
      </c>
      <c r="P42" s="40">
        <f t="shared" si="2"/>
        <v>0</v>
      </c>
      <c r="Q42" s="40">
        <f t="shared" si="3"/>
        <v>0</v>
      </c>
      <c r="R42" s="40">
        <f t="shared" si="4"/>
        <v>0</v>
      </c>
      <c r="S42" s="40">
        <f t="shared" si="5"/>
        <v>0</v>
      </c>
      <c r="T42" s="40">
        <f t="shared" si="8"/>
        <v>0</v>
      </c>
      <c r="U42" s="40">
        <f t="shared" si="8"/>
        <v>0</v>
      </c>
      <c r="V42" s="40">
        <f t="shared" si="8"/>
        <v>0</v>
      </c>
      <c r="W42" s="40">
        <f t="shared" si="8"/>
        <v>0</v>
      </c>
      <c r="X42" s="41">
        <f t="shared" si="7"/>
        <v>0</v>
      </c>
      <c r="Y42" s="42"/>
      <c r="Z42" s="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s="44" customFormat="1" ht="33" customHeight="1">
      <c r="A43" s="37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36">
        <f aca="true" t="shared" si="9" ref="N43:N55">X43</f>
        <v>0</v>
      </c>
      <c r="O43" s="40">
        <f t="shared" si="1"/>
        <v>0</v>
      </c>
      <c r="P43" s="40">
        <f t="shared" si="2"/>
        <v>0</v>
      </c>
      <c r="Q43" s="40">
        <f t="shared" si="3"/>
        <v>0</v>
      </c>
      <c r="R43" s="40">
        <f t="shared" si="4"/>
        <v>0</v>
      </c>
      <c r="S43" s="40">
        <f t="shared" si="5"/>
        <v>0</v>
      </c>
      <c r="T43" s="40">
        <f t="shared" si="8"/>
        <v>0</v>
      </c>
      <c r="U43" s="40">
        <f t="shared" si="8"/>
        <v>0</v>
      </c>
      <c r="V43" s="40">
        <f t="shared" si="8"/>
        <v>0</v>
      </c>
      <c r="W43" s="40">
        <f t="shared" si="8"/>
        <v>0</v>
      </c>
      <c r="X43" s="41">
        <f t="shared" si="7"/>
        <v>0</v>
      </c>
      <c r="Y43" s="42"/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s="44" customFormat="1" ht="33" customHeight="1">
      <c r="A44" s="37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36">
        <f t="shared" si="9"/>
        <v>0</v>
      </c>
      <c r="O44" s="40">
        <f t="shared" si="1"/>
        <v>0</v>
      </c>
      <c r="P44" s="40">
        <f t="shared" si="2"/>
        <v>0</v>
      </c>
      <c r="Q44" s="40">
        <f t="shared" si="3"/>
        <v>0</v>
      </c>
      <c r="R44" s="40">
        <f t="shared" si="4"/>
        <v>0</v>
      </c>
      <c r="S44" s="40">
        <f t="shared" si="5"/>
        <v>0</v>
      </c>
      <c r="T44" s="40">
        <f t="shared" si="8"/>
        <v>0</v>
      </c>
      <c r="U44" s="40">
        <f t="shared" si="8"/>
        <v>0</v>
      </c>
      <c r="V44" s="40">
        <f t="shared" si="8"/>
        <v>0</v>
      </c>
      <c r="W44" s="40">
        <f t="shared" si="8"/>
        <v>0</v>
      </c>
      <c r="X44" s="41">
        <f t="shared" si="7"/>
        <v>0</v>
      </c>
      <c r="Y44" s="42"/>
      <c r="Z44" s="4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s="44" customFormat="1" ht="33" customHeight="1">
      <c r="A45" s="37">
        <v>37</v>
      </c>
      <c r="B45" s="8"/>
      <c r="C45" s="1"/>
      <c r="D45" s="34"/>
      <c r="E45" s="8"/>
      <c r="F45" s="8"/>
      <c r="G45" s="2"/>
      <c r="H45" s="2"/>
      <c r="I45" s="2"/>
      <c r="J45" s="2"/>
      <c r="K45" s="2"/>
      <c r="L45" s="2"/>
      <c r="M45" s="2"/>
      <c r="N45" s="36">
        <f t="shared" si="9"/>
        <v>0</v>
      </c>
      <c r="O45" s="40">
        <f t="shared" si="1"/>
        <v>0</v>
      </c>
      <c r="P45" s="40">
        <f t="shared" si="2"/>
        <v>0</v>
      </c>
      <c r="Q45" s="40">
        <f t="shared" si="3"/>
        <v>0</v>
      </c>
      <c r="R45" s="40">
        <f t="shared" si="4"/>
        <v>0</v>
      </c>
      <c r="S45" s="40">
        <f t="shared" si="5"/>
        <v>0</v>
      </c>
      <c r="T45" s="40">
        <f t="shared" si="8"/>
        <v>0</v>
      </c>
      <c r="U45" s="40">
        <f t="shared" si="8"/>
        <v>0</v>
      </c>
      <c r="V45" s="40">
        <f t="shared" si="8"/>
        <v>0</v>
      </c>
      <c r="W45" s="40">
        <f t="shared" si="8"/>
        <v>0</v>
      </c>
      <c r="X45" s="41">
        <f t="shared" si="7"/>
        <v>0</v>
      </c>
      <c r="Y45" s="42"/>
      <c r="Z45" s="4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s="44" customFormat="1" ht="33" customHeight="1">
      <c r="A46" s="37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6">
        <f t="shared" si="9"/>
        <v>0</v>
      </c>
      <c r="O46" s="40">
        <f t="shared" si="1"/>
        <v>0</v>
      </c>
      <c r="P46" s="40">
        <f t="shared" si="2"/>
        <v>0</v>
      </c>
      <c r="Q46" s="40">
        <f t="shared" si="3"/>
        <v>0</v>
      </c>
      <c r="R46" s="40">
        <f t="shared" si="4"/>
        <v>0</v>
      </c>
      <c r="S46" s="40">
        <f t="shared" si="5"/>
        <v>0</v>
      </c>
      <c r="T46" s="40">
        <f t="shared" si="8"/>
        <v>0</v>
      </c>
      <c r="U46" s="40">
        <f t="shared" si="8"/>
        <v>0</v>
      </c>
      <c r="V46" s="40">
        <f t="shared" si="8"/>
        <v>0</v>
      </c>
      <c r="W46" s="40">
        <f t="shared" si="8"/>
        <v>0</v>
      </c>
      <c r="X46" s="41">
        <f t="shared" si="7"/>
        <v>0</v>
      </c>
      <c r="Y46" s="42"/>
      <c r="Z46" s="4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s="44" customFormat="1" ht="33" customHeight="1">
      <c r="A47" s="37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6">
        <f t="shared" si="9"/>
        <v>0</v>
      </c>
      <c r="O47" s="40">
        <f t="shared" si="1"/>
        <v>0</v>
      </c>
      <c r="P47" s="40">
        <f t="shared" si="2"/>
        <v>0</v>
      </c>
      <c r="Q47" s="40">
        <f t="shared" si="3"/>
        <v>0</v>
      </c>
      <c r="R47" s="40">
        <f t="shared" si="4"/>
        <v>0</v>
      </c>
      <c r="S47" s="40">
        <f t="shared" si="5"/>
        <v>0</v>
      </c>
      <c r="T47" s="40">
        <f t="shared" si="8"/>
        <v>0</v>
      </c>
      <c r="U47" s="40">
        <f t="shared" si="8"/>
        <v>0</v>
      </c>
      <c r="V47" s="40">
        <f t="shared" si="8"/>
        <v>0</v>
      </c>
      <c r="W47" s="40">
        <f t="shared" si="8"/>
        <v>0</v>
      </c>
      <c r="X47" s="41">
        <f t="shared" si="7"/>
        <v>0</v>
      </c>
      <c r="Y47" s="42"/>
      <c r="Z47" s="42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44" customFormat="1" ht="33" customHeight="1">
      <c r="A48" s="37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6">
        <f t="shared" si="9"/>
        <v>0</v>
      </c>
      <c r="O48" s="40">
        <f t="shared" si="1"/>
        <v>0</v>
      </c>
      <c r="P48" s="40">
        <f t="shared" si="2"/>
        <v>0</v>
      </c>
      <c r="Q48" s="40">
        <f t="shared" si="3"/>
        <v>0</v>
      </c>
      <c r="R48" s="40">
        <f t="shared" si="4"/>
        <v>0</v>
      </c>
      <c r="S48" s="40">
        <f t="shared" si="5"/>
        <v>0</v>
      </c>
      <c r="T48" s="40">
        <f t="shared" si="8"/>
        <v>0</v>
      </c>
      <c r="U48" s="40">
        <f t="shared" si="8"/>
        <v>0</v>
      </c>
      <c r="V48" s="40">
        <f t="shared" si="8"/>
        <v>0</v>
      </c>
      <c r="W48" s="40">
        <f t="shared" si="8"/>
        <v>0</v>
      </c>
      <c r="X48" s="41">
        <f t="shared" si="7"/>
        <v>0</v>
      </c>
      <c r="Y48" s="42"/>
      <c r="Z48" s="42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44" customFormat="1" ht="33" customHeight="1">
      <c r="A49" s="37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6">
        <f t="shared" si="9"/>
        <v>0</v>
      </c>
      <c r="O49" s="40">
        <f t="shared" si="1"/>
        <v>0</v>
      </c>
      <c r="P49" s="40">
        <f t="shared" si="2"/>
        <v>0</v>
      </c>
      <c r="Q49" s="40">
        <f t="shared" si="3"/>
        <v>0</v>
      </c>
      <c r="R49" s="40">
        <f t="shared" si="4"/>
        <v>0</v>
      </c>
      <c r="S49" s="40">
        <f t="shared" si="5"/>
        <v>0</v>
      </c>
      <c r="T49" s="40">
        <f aca="true" t="shared" si="10" ref="T49:W55">IF(OR(J49="",J49="-"),0,J$8*(101+1000*LOG10(J$7/J49)))</f>
        <v>0</v>
      </c>
      <c r="U49" s="40">
        <f t="shared" si="10"/>
        <v>0</v>
      </c>
      <c r="V49" s="40">
        <f t="shared" si="10"/>
        <v>0</v>
      </c>
      <c r="W49" s="40">
        <f t="shared" si="10"/>
        <v>0</v>
      </c>
      <c r="X49" s="41">
        <f t="shared" si="7"/>
        <v>0</v>
      </c>
      <c r="Y49" s="42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s="44" customFormat="1" ht="33" customHeight="1">
      <c r="A50" s="37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6">
        <f t="shared" si="9"/>
        <v>0</v>
      </c>
      <c r="O50" s="40">
        <f t="shared" si="1"/>
        <v>0</v>
      </c>
      <c r="P50" s="40">
        <f t="shared" si="2"/>
        <v>0</v>
      </c>
      <c r="Q50" s="40">
        <f t="shared" si="3"/>
        <v>0</v>
      </c>
      <c r="R50" s="40">
        <f t="shared" si="4"/>
        <v>0</v>
      </c>
      <c r="S50" s="40">
        <f t="shared" si="5"/>
        <v>0</v>
      </c>
      <c r="T50" s="40">
        <f t="shared" si="10"/>
        <v>0</v>
      </c>
      <c r="U50" s="40">
        <f t="shared" si="10"/>
        <v>0</v>
      </c>
      <c r="V50" s="40">
        <f t="shared" si="10"/>
        <v>0</v>
      </c>
      <c r="W50" s="40">
        <f t="shared" si="10"/>
        <v>0</v>
      </c>
      <c r="X50" s="41">
        <f t="shared" si="7"/>
        <v>0</v>
      </c>
      <c r="Y50" s="42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s="44" customFormat="1" ht="33" customHeight="1">
      <c r="A51" s="37">
        <v>43</v>
      </c>
      <c r="B51" s="38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6">
        <f t="shared" si="9"/>
        <v>0</v>
      </c>
      <c r="O51" s="40">
        <f t="shared" si="1"/>
        <v>0</v>
      </c>
      <c r="P51" s="40">
        <f t="shared" si="2"/>
        <v>0</v>
      </c>
      <c r="Q51" s="40">
        <f t="shared" si="3"/>
        <v>0</v>
      </c>
      <c r="R51" s="40">
        <f t="shared" si="4"/>
        <v>0</v>
      </c>
      <c r="S51" s="40">
        <f t="shared" si="5"/>
        <v>0</v>
      </c>
      <c r="T51" s="40">
        <f t="shared" si="10"/>
        <v>0</v>
      </c>
      <c r="U51" s="40">
        <f t="shared" si="10"/>
        <v>0</v>
      </c>
      <c r="V51" s="40">
        <f t="shared" si="10"/>
        <v>0</v>
      </c>
      <c r="W51" s="40">
        <f t="shared" si="10"/>
        <v>0</v>
      </c>
      <c r="X51" s="41">
        <f t="shared" si="7"/>
        <v>0</v>
      </c>
      <c r="Y51" s="42"/>
      <c r="Z51" s="42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44" customFormat="1" ht="33" customHeight="1">
      <c r="A52" s="37">
        <v>44</v>
      </c>
      <c r="B52" s="1"/>
      <c r="C52" s="1"/>
      <c r="D52" s="39"/>
      <c r="E52" s="39"/>
      <c r="F52" s="39"/>
      <c r="G52" s="2"/>
      <c r="H52" s="2"/>
      <c r="I52" s="2"/>
      <c r="J52" s="2"/>
      <c r="K52" s="2"/>
      <c r="L52" s="2"/>
      <c r="M52" s="2"/>
      <c r="N52" s="36">
        <f t="shared" si="9"/>
        <v>0</v>
      </c>
      <c r="O52" s="40">
        <f t="shared" si="1"/>
        <v>0</v>
      </c>
      <c r="P52" s="40">
        <f t="shared" si="2"/>
        <v>0</v>
      </c>
      <c r="Q52" s="40">
        <f t="shared" si="3"/>
        <v>0</v>
      </c>
      <c r="R52" s="40">
        <f t="shared" si="4"/>
        <v>0</v>
      </c>
      <c r="S52" s="40">
        <f t="shared" si="5"/>
        <v>0</v>
      </c>
      <c r="T52" s="40">
        <f t="shared" si="10"/>
        <v>0</v>
      </c>
      <c r="U52" s="40">
        <f t="shared" si="10"/>
        <v>0</v>
      </c>
      <c r="V52" s="40">
        <f t="shared" si="10"/>
        <v>0</v>
      </c>
      <c r="W52" s="40">
        <f t="shared" si="10"/>
        <v>0</v>
      </c>
      <c r="X52" s="41">
        <f t="shared" si="7"/>
        <v>0</v>
      </c>
      <c r="Y52" s="4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44" customFormat="1" ht="33" customHeight="1">
      <c r="A53" s="37">
        <v>45</v>
      </c>
      <c r="B53" s="8"/>
      <c r="C53" s="33"/>
      <c r="D53" s="33"/>
      <c r="E53" s="9"/>
      <c r="F53" s="4"/>
      <c r="G53" s="2"/>
      <c r="H53" s="2"/>
      <c r="I53" s="2"/>
      <c r="J53" s="2"/>
      <c r="K53" s="2"/>
      <c r="L53" s="2"/>
      <c r="M53" s="2"/>
      <c r="N53" s="36">
        <f t="shared" si="9"/>
        <v>0</v>
      </c>
      <c r="O53" s="40">
        <f t="shared" si="1"/>
        <v>0</v>
      </c>
      <c r="P53" s="40">
        <f t="shared" si="2"/>
        <v>0</v>
      </c>
      <c r="Q53" s="40">
        <f t="shared" si="3"/>
        <v>0</v>
      </c>
      <c r="R53" s="40">
        <f t="shared" si="4"/>
        <v>0</v>
      </c>
      <c r="S53" s="40">
        <f t="shared" si="5"/>
        <v>0</v>
      </c>
      <c r="T53" s="40">
        <f t="shared" si="10"/>
        <v>0</v>
      </c>
      <c r="U53" s="40">
        <f t="shared" si="10"/>
        <v>0</v>
      </c>
      <c r="V53" s="40">
        <f t="shared" si="10"/>
        <v>0</v>
      </c>
      <c r="W53" s="40">
        <f t="shared" si="10"/>
        <v>0</v>
      </c>
      <c r="X53" s="41">
        <f t="shared" si="7"/>
        <v>0</v>
      </c>
      <c r="Y53" s="42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s="44" customFormat="1" ht="33" customHeight="1">
      <c r="A54" s="37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6">
        <f t="shared" si="9"/>
        <v>0</v>
      </c>
      <c r="O54" s="40">
        <f t="shared" si="1"/>
        <v>0</v>
      </c>
      <c r="P54" s="40">
        <f t="shared" si="2"/>
        <v>0</v>
      </c>
      <c r="Q54" s="40">
        <f t="shared" si="3"/>
        <v>0</v>
      </c>
      <c r="R54" s="40">
        <f t="shared" si="4"/>
        <v>0</v>
      </c>
      <c r="S54" s="40">
        <f t="shared" si="5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1">
        <f t="shared" si="7"/>
        <v>0</v>
      </c>
      <c r="Y54" s="42"/>
      <c r="Z54" s="42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s="44" customFormat="1" ht="33" customHeight="1">
      <c r="A55" s="37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6">
        <f t="shared" si="9"/>
        <v>0</v>
      </c>
      <c r="O55" s="40">
        <f t="shared" si="1"/>
        <v>0</v>
      </c>
      <c r="P55" s="40">
        <f t="shared" si="2"/>
        <v>0</v>
      </c>
      <c r="Q55" s="40">
        <f t="shared" si="3"/>
        <v>0</v>
      </c>
      <c r="R55" s="40">
        <f t="shared" si="4"/>
        <v>0</v>
      </c>
      <c r="S55" s="40">
        <f t="shared" si="5"/>
        <v>0</v>
      </c>
      <c r="T55" s="40">
        <f t="shared" si="10"/>
        <v>0</v>
      </c>
      <c r="U55" s="40">
        <f t="shared" si="10"/>
        <v>0</v>
      </c>
      <c r="V55" s="40">
        <f t="shared" si="10"/>
        <v>0</v>
      </c>
      <c r="W55" s="40">
        <f t="shared" si="10"/>
        <v>0</v>
      </c>
      <c r="X55" s="41">
        <f t="shared" si="7"/>
        <v>0</v>
      </c>
      <c r="Y55" s="42"/>
      <c r="Z55" s="42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5"/>
  <sheetViews>
    <sheetView zoomScale="70" zoomScaleNormal="70" zoomScalePageLayoutView="0" workbookViewId="0" topLeftCell="E2">
      <selection activeCell="T2" sqref="T1:T16384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2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102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18</v>
      </c>
      <c r="B4" s="97"/>
      <c r="C4" s="97"/>
      <c r="D4" s="97"/>
      <c r="E4" s="97"/>
      <c r="F4" s="97"/>
      <c r="G4" s="97"/>
      <c r="H4" s="97"/>
      <c r="J4" s="17">
        <f>SUM(E7:M7)/8</f>
        <v>0.625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24</v>
      </c>
      <c r="G6" s="21" t="s">
        <v>25</v>
      </c>
      <c r="H6" s="21" t="s">
        <v>19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>COUNTIF(E9:E59,"&gt;0")</f>
        <v>0</v>
      </c>
      <c r="F7" s="26">
        <f>COUNTIF(F9:F59,"&gt;0")</f>
        <v>0</v>
      </c>
      <c r="G7" s="26">
        <f aca="true" t="shared" si="0" ref="G7:M7">COUNTIF(G9:G59,"&gt;0")</f>
        <v>0</v>
      </c>
      <c r="H7" s="26">
        <f t="shared" si="0"/>
        <v>0</v>
      </c>
      <c r="I7" s="26">
        <f t="shared" si="0"/>
        <v>5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>
      <c r="A8" s="100"/>
      <c r="B8" s="101"/>
      <c r="C8" s="101"/>
      <c r="D8" s="25" t="s">
        <v>5</v>
      </c>
      <c r="E8" s="25">
        <v>1</v>
      </c>
      <c r="F8" s="25">
        <v>1</v>
      </c>
      <c r="G8" s="26">
        <v>1.1</v>
      </c>
      <c r="H8" s="26">
        <v>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1" t="s">
        <v>47</v>
      </c>
      <c r="C9" s="70" t="s">
        <v>46</v>
      </c>
      <c r="D9" s="70"/>
      <c r="E9" s="9"/>
      <c r="F9" s="4"/>
      <c r="G9" s="2"/>
      <c r="H9" s="2"/>
      <c r="I9" s="2">
        <v>1</v>
      </c>
      <c r="J9" s="2"/>
      <c r="K9" s="2"/>
      <c r="L9" s="2"/>
      <c r="M9" s="2"/>
      <c r="N9" s="36">
        <f aca="true" t="shared" si="1" ref="N9:N42">X9</f>
        <v>799.9700043360189</v>
      </c>
      <c r="O9" s="27">
        <f>IF(OR(E9="",E9="-"),0,E$8*(101+1000*LOG10(E$7/E9)))</f>
        <v>0</v>
      </c>
      <c r="P9" s="27">
        <f>IF(OR(F9="",F9="-"),0,F$8*(101+1000*LOG10(F$7/F9)))</f>
        <v>0</v>
      </c>
      <c r="Q9" s="27">
        <f>IF(OR(G9="",G9="-"),0,G$8*(101+1000*LOG10(G$7/G9)))</f>
        <v>0</v>
      </c>
      <c r="R9" s="27">
        <f>IF(OR(H9="",H9="-"),0,H$8*(101+1000*LOG10(H$7/H9)))</f>
        <v>0</v>
      </c>
      <c r="S9" s="27">
        <f>IF(OR(I9="",I9="-"),0,I$8*(101+1000*LOG10(I$7/I9)))</f>
        <v>799.9700043360189</v>
      </c>
      <c r="T9" s="27">
        <f aca="true" t="shared" si="2" ref="T9:W27">IF(OR(J9="",J9="-"),0,J$8*(101+1000*LOG10(J$7/J9)))</f>
        <v>0</v>
      </c>
      <c r="U9" s="27">
        <f t="shared" si="2"/>
        <v>0</v>
      </c>
      <c r="V9" s="27">
        <f t="shared" si="2"/>
        <v>0</v>
      </c>
      <c r="W9" s="27">
        <f t="shared" si="2"/>
        <v>0</v>
      </c>
      <c r="X9" s="28">
        <f aca="true" t="shared" si="3" ref="X9:X55">SUM(O9:W9)</f>
        <v>799.9700043360189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37">
        <v>2</v>
      </c>
      <c r="B10" s="1"/>
      <c r="C10" s="71" t="s">
        <v>253</v>
      </c>
      <c r="D10" s="71" t="s">
        <v>250</v>
      </c>
      <c r="E10" s="3"/>
      <c r="F10" s="3"/>
      <c r="G10" s="2"/>
      <c r="H10" s="2"/>
      <c r="I10" s="2">
        <v>2</v>
      </c>
      <c r="J10" s="2"/>
      <c r="K10" s="2"/>
      <c r="L10" s="2"/>
      <c r="M10" s="2"/>
      <c r="N10" s="36">
        <f t="shared" si="1"/>
        <v>498.9400086720376</v>
      </c>
      <c r="O10" s="27">
        <f>IF(OR(E10="",E10="-"),0,E$8*(101+1000*LOG10(E$7/E10)))</f>
        <v>0</v>
      </c>
      <c r="P10" s="27">
        <f>IF(OR(F10="",F10="-"),0,F$8*(101+1000*LOG10(F$7/F10)))</f>
        <v>0</v>
      </c>
      <c r="Q10" s="27">
        <f>IF(OR(G10="",G10="-"),0,G$8*(101+1000*LOG10(G$7/G10)))</f>
        <v>0</v>
      </c>
      <c r="R10" s="27">
        <f>IF(OR(H10="",H10="-"),0,H$8*(101+1000*LOG10(H$7/H10)))</f>
        <v>0</v>
      </c>
      <c r="S10" s="27">
        <f>IF(OR(I10="",I10="-"),0,I$8*(101+1000*LOG10(I$7/I10)))</f>
        <v>498.9400086720376</v>
      </c>
      <c r="T10" s="27">
        <f t="shared" si="2"/>
        <v>0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8">
        <f t="shared" si="3"/>
        <v>498.9400086720376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37">
        <v>3</v>
      </c>
      <c r="B11" s="4"/>
      <c r="C11" s="53" t="s">
        <v>254</v>
      </c>
      <c r="D11" s="62" t="s">
        <v>251</v>
      </c>
      <c r="E11" s="4"/>
      <c r="F11" s="4"/>
      <c r="G11" s="2"/>
      <c r="H11" s="2"/>
      <c r="I11" s="2">
        <v>3</v>
      </c>
      <c r="J11" s="2"/>
      <c r="K11" s="2"/>
      <c r="L11" s="2"/>
      <c r="M11" s="2"/>
      <c r="N11" s="36">
        <f t="shared" si="1"/>
        <v>322.8487496163564</v>
      </c>
      <c r="O11" s="27">
        <f>IF(OR(E11="",E11="-"),0,E$8*(101+1000*LOG10(E$7/E11)))</f>
        <v>0</v>
      </c>
      <c r="P11" s="27">
        <f>IF(OR(F11="",F11="-"),0,F$8*(101+1000*LOG10(F$7/F11)))</f>
        <v>0</v>
      </c>
      <c r="Q11" s="27">
        <f>IF(OR(G11="",G11="-"),0,G$8*(101+1000*LOG10(G$7/G11)))</f>
        <v>0</v>
      </c>
      <c r="R11" s="27">
        <f>IF(OR(H11="",H11="-"),0,H$8*(101+1000*LOG10(H$7/H11)))</f>
        <v>0</v>
      </c>
      <c r="S11" s="27">
        <f>IF(OR(I11="",I11="-"),0,I$8*(101+1000*LOG10(I$7/I11)))</f>
        <v>322.8487496163564</v>
      </c>
      <c r="T11" s="27">
        <f t="shared" si="2"/>
        <v>0</v>
      </c>
      <c r="U11" s="27">
        <f t="shared" si="2"/>
        <v>0</v>
      </c>
      <c r="V11" s="27">
        <f t="shared" si="2"/>
        <v>0</v>
      </c>
      <c r="W11" s="27">
        <f t="shared" si="2"/>
        <v>0</v>
      </c>
      <c r="X11" s="28">
        <f t="shared" si="3"/>
        <v>322.8487496163564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37">
        <v>4</v>
      </c>
      <c r="B12" s="1">
        <v>50</v>
      </c>
      <c r="C12" s="72" t="s">
        <v>255</v>
      </c>
      <c r="D12" s="53"/>
      <c r="E12" s="1"/>
      <c r="F12" s="8"/>
      <c r="G12" s="2"/>
      <c r="H12" s="2"/>
      <c r="I12" s="2">
        <v>4</v>
      </c>
      <c r="J12" s="2"/>
      <c r="K12" s="2"/>
      <c r="L12" s="2"/>
      <c r="M12" s="2"/>
      <c r="N12" s="36">
        <f t="shared" si="1"/>
        <v>197.9100130080564</v>
      </c>
      <c r="O12" s="27">
        <f>IF(OR(E12="",E12="-"),0,E$8*(101+1000*LOG10(E$7/E12)))</f>
        <v>0</v>
      </c>
      <c r="P12" s="27">
        <f>IF(OR(F12="",F12="-"),0,F$8*(101+1000*LOG10(F$7/F12)))</f>
        <v>0</v>
      </c>
      <c r="Q12" s="27">
        <f>IF(OR(G12="",G12="-"),0,G$8*(101+1000*LOG10(G$7/G12)))</f>
        <v>0</v>
      </c>
      <c r="R12" s="27">
        <f>IF(OR(H12="",H12="-"),0,H$8*(101+1000*LOG10(H$7/H12)))</f>
        <v>0</v>
      </c>
      <c r="S12" s="27">
        <f>IF(OR(I12="",I12="-"),0,I$8*(101+1000*LOG10(I$7/I12)))</f>
        <v>197.9100130080564</v>
      </c>
      <c r="T12" s="27">
        <f t="shared" si="2"/>
        <v>0</v>
      </c>
      <c r="U12" s="27">
        <f t="shared" si="2"/>
        <v>0</v>
      </c>
      <c r="V12" s="27">
        <f t="shared" si="2"/>
        <v>0</v>
      </c>
      <c r="W12" s="27">
        <f t="shared" si="2"/>
        <v>0</v>
      </c>
      <c r="X12" s="28">
        <f t="shared" si="3"/>
        <v>197.9100130080564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1"/>
      <c r="C13" s="73" t="s">
        <v>256</v>
      </c>
      <c r="D13" s="1" t="s">
        <v>252</v>
      </c>
      <c r="E13" s="3"/>
      <c r="F13" s="3"/>
      <c r="G13" s="2"/>
      <c r="H13" s="2"/>
      <c r="I13" s="2">
        <v>5</v>
      </c>
      <c r="J13" s="2"/>
      <c r="K13" s="2"/>
      <c r="L13" s="2"/>
      <c r="M13" s="2"/>
      <c r="N13" s="36">
        <f t="shared" si="1"/>
        <v>101</v>
      </c>
      <c r="O13" s="27">
        <f>IF(OR(E13="",E13="-"),0,E$8*(101+1000*LOG10(E$7/E13)))</f>
        <v>0</v>
      </c>
      <c r="P13" s="27">
        <f>IF(OR(F13="",F13="-"),0,F$8*(101+1000*LOG10(F$7/F13)))</f>
        <v>0</v>
      </c>
      <c r="Q13" s="27">
        <f>IF(OR(G13="",G13="-"),0,G$8*(101+1000*LOG10(G$7/G13)))</f>
        <v>0</v>
      </c>
      <c r="R13" s="27">
        <f>IF(OR(H13="",H13="-"),0,H$8*(101+1000*LOG10(H$7/H13)))</f>
        <v>0</v>
      </c>
      <c r="S13" s="27">
        <f>IF(OR(I13="",I13="-"),0,I$8*(101+1000*LOG10(I$7/I13)))</f>
        <v>101</v>
      </c>
      <c r="T13" s="27">
        <f t="shared" si="2"/>
        <v>0</v>
      </c>
      <c r="U13" s="27">
        <f t="shared" si="2"/>
        <v>0</v>
      </c>
      <c r="V13" s="27">
        <f t="shared" si="2"/>
        <v>0</v>
      </c>
      <c r="W13" s="27">
        <f t="shared" si="2"/>
        <v>0</v>
      </c>
      <c r="X13" s="28">
        <f t="shared" si="3"/>
        <v>101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33" customHeight="1">
      <c r="A14" s="37">
        <v>6</v>
      </c>
      <c r="B14" s="69"/>
      <c r="C14" s="53"/>
      <c r="D14" s="37"/>
      <c r="E14" s="37"/>
      <c r="F14" s="37"/>
      <c r="G14" s="2"/>
      <c r="H14" s="2"/>
      <c r="I14" s="2"/>
      <c r="J14" s="2"/>
      <c r="K14" s="2"/>
      <c r="L14" s="2"/>
      <c r="M14" s="2"/>
      <c r="N14" s="36">
        <f t="shared" si="1"/>
        <v>0</v>
      </c>
      <c r="O14" s="27">
        <f>IF(OR(E14="",E14="-"),0,E$8*(101+1000*LOG10(E$7/E14)))</f>
        <v>0</v>
      </c>
      <c r="P14" s="27">
        <f>IF(OR(F14="",F14="-"),0,F$8*(101+1000*LOG10(F$7/F14)))</f>
        <v>0</v>
      </c>
      <c r="Q14" s="27">
        <f>IF(OR(G14="",G14="-"),0,G$8*(101+1000*LOG10(G$7/G14)))</f>
        <v>0</v>
      </c>
      <c r="R14" s="27">
        <f>IF(OR(H14="",H14="-"),0,H$8*(101+1000*LOG10(H$7/H14)))</f>
        <v>0</v>
      </c>
      <c r="S14" s="27">
        <f>IF(OR(I14="",I14="-"),0,I$8*(101+1000*LOG10(I$7/I14)))</f>
        <v>0</v>
      </c>
      <c r="T14" s="27">
        <f t="shared" si="2"/>
        <v>0</v>
      </c>
      <c r="U14" s="27">
        <f t="shared" si="2"/>
        <v>0</v>
      </c>
      <c r="V14" s="27">
        <f t="shared" si="2"/>
        <v>0</v>
      </c>
      <c r="W14" s="27">
        <f t="shared" si="2"/>
        <v>0</v>
      </c>
      <c r="X14" s="28">
        <f t="shared" si="3"/>
        <v>0</v>
      </c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33" customHeight="1">
      <c r="A15" s="37">
        <v>7</v>
      </c>
      <c r="B15" s="8"/>
      <c r="C15" s="8"/>
      <c r="D15" s="8"/>
      <c r="E15" s="8"/>
      <c r="F15" s="8"/>
      <c r="G15" s="2"/>
      <c r="H15" s="2"/>
      <c r="I15" s="2"/>
      <c r="J15" s="2"/>
      <c r="K15" s="2"/>
      <c r="L15" s="2"/>
      <c r="M15" s="2"/>
      <c r="N15" s="36">
        <f t="shared" si="1"/>
        <v>0</v>
      </c>
      <c r="O15" s="27">
        <f>IF(OR(E15="",E15="-"),0,E$8*(101+1000*LOG10(E$7/E15)))</f>
        <v>0</v>
      </c>
      <c r="P15" s="27">
        <f>IF(OR(F15="",F15="-"),0,F$8*(101+1000*LOG10(F$7/F15)))</f>
        <v>0</v>
      </c>
      <c r="Q15" s="27">
        <f>IF(OR(G15="",G15="-"),0,G$8*(101+1000*LOG10(G$7/G15)))</f>
        <v>0</v>
      </c>
      <c r="R15" s="27">
        <f>IF(OR(H15="",H15="-"),0,H$8*(101+1000*LOG10(H$7/H15)))</f>
        <v>0</v>
      </c>
      <c r="S15" s="27">
        <f>IF(OR(I15="",I15="-"),0,I$8*(101+1000*LOG10(I$7/I15)))</f>
        <v>0</v>
      </c>
      <c r="T15" s="27">
        <f t="shared" si="2"/>
        <v>0</v>
      </c>
      <c r="U15" s="27">
        <f t="shared" si="2"/>
        <v>0</v>
      </c>
      <c r="V15" s="27">
        <f t="shared" si="2"/>
        <v>0</v>
      </c>
      <c r="W15" s="27">
        <f t="shared" si="2"/>
        <v>0</v>
      </c>
      <c r="X15" s="28">
        <f t="shared" si="3"/>
        <v>0</v>
      </c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33" customHeight="1">
      <c r="A16" s="37">
        <v>8</v>
      </c>
      <c r="B16" s="37"/>
      <c r="C16" s="1"/>
      <c r="D16" s="1"/>
      <c r="E16" s="37"/>
      <c r="F16" s="37"/>
      <c r="G16" s="2"/>
      <c r="H16" s="3"/>
      <c r="I16" s="3"/>
      <c r="J16" s="2"/>
      <c r="K16" s="2"/>
      <c r="L16" s="2"/>
      <c r="M16" s="2"/>
      <c r="N16" s="36">
        <f t="shared" si="1"/>
        <v>0</v>
      </c>
      <c r="O16" s="27">
        <f>IF(OR(E16="",E16="-"),0,E$8*(101+1000*LOG10(E$7/E16)))</f>
        <v>0</v>
      </c>
      <c r="P16" s="27">
        <f>IF(OR(F16="",F16="-"),0,F$8*(101+1000*LOG10(F$7/F16)))</f>
        <v>0</v>
      </c>
      <c r="Q16" s="27">
        <f>IF(OR(G16="",G16="-"),0,G$8*(101+1000*LOG10(G$7/G16)))</f>
        <v>0</v>
      </c>
      <c r="R16" s="27">
        <f>IF(OR(H16="",H16="-"),0,H$8*(101+1000*LOG10(H$7/H16)))</f>
        <v>0</v>
      </c>
      <c r="S16" s="27">
        <f>IF(OR(I16="",I16="-"),0,I$8*(101+1000*LOG10(I$7/I16)))</f>
        <v>0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8">
        <f t="shared" si="3"/>
        <v>0</v>
      </c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33" customHeight="1">
      <c r="A17" s="37">
        <v>9</v>
      </c>
      <c r="B17" s="4"/>
      <c r="C17" s="44"/>
      <c r="D17" s="4"/>
      <c r="E17" s="4"/>
      <c r="F17" s="4"/>
      <c r="G17" s="2"/>
      <c r="H17" s="2"/>
      <c r="I17" s="2"/>
      <c r="J17" s="2"/>
      <c r="K17" s="2"/>
      <c r="L17" s="2"/>
      <c r="M17" s="2"/>
      <c r="N17" s="36">
        <f t="shared" si="1"/>
        <v>0</v>
      </c>
      <c r="O17" s="27">
        <f>IF(OR(E17="",E17="-"),0,E$8*(101+1000*LOG10(E$7/E17)))</f>
        <v>0</v>
      </c>
      <c r="P17" s="27">
        <f>IF(OR(F17="",F17="-"),0,F$8*(101+1000*LOG10(F$7/F17)))</f>
        <v>0</v>
      </c>
      <c r="Q17" s="27">
        <f>IF(OR(G17="",G17="-"),0,G$8*(101+1000*LOG10(G$7/G17)))</f>
        <v>0</v>
      </c>
      <c r="R17" s="27">
        <f>IF(OR(H17="",H17="-"),0,H$8*(101+1000*LOG10(H$7/H17)))</f>
        <v>0</v>
      </c>
      <c r="S17" s="27">
        <f>IF(OR(I17="",I17="-"),0,I$8*(101+1000*LOG10(I$7/I17)))</f>
        <v>0</v>
      </c>
      <c r="T17" s="27">
        <f t="shared" si="2"/>
        <v>0</v>
      </c>
      <c r="U17" s="27">
        <f t="shared" si="2"/>
        <v>0</v>
      </c>
      <c r="V17" s="27">
        <f t="shared" si="2"/>
        <v>0</v>
      </c>
      <c r="W17" s="27">
        <f t="shared" si="2"/>
        <v>0</v>
      </c>
      <c r="X17" s="28">
        <f t="shared" si="3"/>
        <v>0</v>
      </c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33" customHeight="1">
      <c r="A18" s="37">
        <v>10</v>
      </c>
      <c r="B18" s="4"/>
      <c r="C18" s="1"/>
      <c r="D18" s="1"/>
      <c r="E18" s="3"/>
      <c r="F18" s="3"/>
      <c r="G18" s="2"/>
      <c r="H18" s="2"/>
      <c r="I18" s="2"/>
      <c r="J18" s="2"/>
      <c r="K18" s="2"/>
      <c r="L18" s="2"/>
      <c r="M18" s="2"/>
      <c r="N18" s="36">
        <f t="shared" si="1"/>
        <v>0</v>
      </c>
      <c r="O18" s="27">
        <f>IF(OR(E18="",E18="-"),0,E$8*(101+1000*LOG10(E$7/E18)))</f>
        <v>0</v>
      </c>
      <c r="P18" s="27">
        <f>IF(OR(F18="",F18="-"),0,F$8*(101+1000*LOG10(F$7/F18)))</f>
        <v>0</v>
      </c>
      <c r="Q18" s="27">
        <f>IF(OR(G18="",G18="-"),0,G$8*(101+1000*LOG10(G$7/G18)))</f>
        <v>0</v>
      </c>
      <c r="R18" s="27">
        <f>IF(OR(H18="",H18="-"),0,H$8*(101+1000*LOG10(H$7/H18)))</f>
        <v>0</v>
      </c>
      <c r="S18" s="27">
        <f>IF(OR(I18="",I18="-"),0,I$8*(101+1000*LOG10(I$7/I18)))</f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8">
        <f t="shared" si="3"/>
        <v>0</v>
      </c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33" customHeight="1">
      <c r="A19" s="37">
        <v>11</v>
      </c>
      <c r="B19" s="4"/>
      <c r="C19" s="1"/>
      <c r="D19" s="4"/>
      <c r="E19" s="4"/>
      <c r="F19" s="4"/>
      <c r="G19" s="2"/>
      <c r="H19" s="2"/>
      <c r="I19" s="2"/>
      <c r="J19" s="2"/>
      <c r="K19" s="2"/>
      <c r="L19" s="2"/>
      <c r="M19" s="2"/>
      <c r="N19" s="36">
        <f t="shared" si="1"/>
        <v>0</v>
      </c>
      <c r="O19" s="27">
        <f>IF(OR(E19="",E19="-"),0,E$8*(101+1000*LOG10(E$7/E19)))</f>
        <v>0</v>
      </c>
      <c r="P19" s="27">
        <f>IF(OR(F19="",F19="-"),0,F$8*(101+1000*LOG10(F$7/F19)))</f>
        <v>0</v>
      </c>
      <c r="Q19" s="27">
        <f>IF(OR(G19="",G19="-"),0,G$8*(101+1000*LOG10(G$7/G19)))</f>
        <v>0</v>
      </c>
      <c r="R19" s="27">
        <f>IF(OR(H19="",H19="-"),0,H$8*(101+1000*LOG10(H$7/H19)))</f>
        <v>0</v>
      </c>
      <c r="S19" s="27">
        <f>IF(OR(I19="",I19="-"),0,I$8*(101+1000*LOG10(I$7/I19)))</f>
        <v>0</v>
      </c>
      <c r="T19" s="27">
        <f t="shared" si="2"/>
        <v>0</v>
      </c>
      <c r="U19" s="27">
        <f t="shared" si="2"/>
        <v>0</v>
      </c>
      <c r="V19" s="27">
        <f t="shared" si="2"/>
        <v>0</v>
      </c>
      <c r="W19" s="27">
        <f t="shared" si="2"/>
        <v>0</v>
      </c>
      <c r="X19" s="28">
        <f t="shared" si="3"/>
        <v>0</v>
      </c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33" customHeight="1">
      <c r="A20" s="37">
        <v>12</v>
      </c>
      <c r="B20" s="8"/>
      <c r="C20" s="1"/>
      <c r="D20" s="1"/>
      <c r="E20" s="9"/>
      <c r="F20" s="3"/>
      <c r="G20" s="2"/>
      <c r="H20" s="2"/>
      <c r="I20" s="2"/>
      <c r="J20" s="2"/>
      <c r="K20" s="2"/>
      <c r="L20" s="2"/>
      <c r="M20" s="2"/>
      <c r="N20" s="36">
        <f t="shared" si="1"/>
        <v>0</v>
      </c>
      <c r="O20" s="27">
        <f>IF(OR(E20="",E20="-"),0,E$8*(101+1000*LOG10(E$7/E20)))</f>
        <v>0</v>
      </c>
      <c r="P20" s="27">
        <f>IF(OR(F20="",F20="-"),0,F$8*(101+1000*LOG10(F$7/F20)))</f>
        <v>0</v>
      </c>
      <c r="Q20" s="27">
        <f>IF(OR(G20="",G20="-"),0,G$8*(101+1000*LOG10(G$7/G20)))</f>
        <v>0</v>
      </c>
      <c r="R20" s="27">
        <f>IF(OR(H20="",H20="-"),0,H$8*(101+1000*LOG10(H$7/H20)))</f>
        <v>0</v>
      </c>
      <c r="S20" s="27">
        <f>IF(OR(I20="",I20="-"),0,I$8*(101+1000*LOG10(I$7/I20)))</f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8">
        <f t="shared" si="3"/>
        <v>0</v>
      </c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33" customHeight="1">
      <c r="A21" s="37">
        <v>13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36">
        <f t="shared" si="1"/>
        <v>0</v>
      </c>
      <c r="O21" s="27">
        <f>IF(OR(E21="",E21="-"),0,E$8*(101+1000*LOG10(E$7/E21)))</f>
        <v>0</v>
      </c>
      <c r="P21" s="27">
        <f>IF(OR(F21="",F21="-"),0,F$8*(101+1000*LOG10(F$7/F21)))</f>
        <v>0</v>
      </c>
      <c r="Q21" s="27">
        <f>IF(OR(G21="",G21="-"),0,G$8*(101+1000*LOG10(G$7/G21)))</f>
        <v>0</v>
      </c>
      <c r="R21" s="27">
        <f>IF(OR(H21="",H21="-"),0,H$8*(101+1000*LOG10(H$7/H21)))</f>
        <v>0</v>
      </c>
      <c r="S21" s="27">
        <f>IF(OR(I21="",I21="-"),0,I$8*(101+1000*LOG10(I$7/I21)))</f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8">
        <f t="shared" si="3"/>
        <v>0</v>
      </c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33" customHeight="1">
      <c r="A22" s="37">
        <v>14</v>
      </c>
      <c r="B22" s="34"/>
      <c r="C22" s="1"/>
      <c r="D22" s="1"/>
      <c r="E22" s="1"/>
      <c r="F22" s="3"/>
      <c r="G22" s="2"/>
      <c r="H22" s="2"/>
      <c r="I22" s="2"/>
      <c r="J22" s="2"/>
      <c r="K22" s="2"/>
      <c r="L22" s="2"/>
      <c r="M22" s="2"/>
      <c r="N22" s="36">
        <f t="shared" si="1"/>
        <v>0</v>
      </c>
      <c r="O22" s="27">
        <f>IF(OR(E22="",E22="-"),0,E$8*(101+1000*LOG10(E$7/E22)))</f>
        <v>0</v>
      </c>
      <c r="P22" s="27">
        <f>IF(OR(F22="",F22="-"),0,F$8*(101+1000*LOG10(F$7/F22)))</f>
        <v>0</v>
      </c>
      <c r="Q22" s="27">
        <f>IF(OR(G22="",G22="-"),0,G$8*(101+1000*LOG10(G$7/G22)))</f>
        <v>0</v>
      </c>
      <c r="R22" s="27">
        <f>IF(OR(H22="",H22="-"),0,H$8*(101+1000*LOG10(H$7/H22)))</f>
        <v>0</v>
      </c>
      <c r="S22" s="27">
        <f>IF(OR(I22="",I22="-"),0,I$8*(101+1000*LOG10(I$7/I22)))</f>
        <v>0</v>
      </c>
      <c r="T22" s="27">
        <f t="shared" si="2"/>
        <v>0</v>
      </c>
      <c r="U22" s="27">
        <f t="shared" si="2"/>
        <v>0</v>
      </c>
      <c r="V22" s="27">
        <f t="shared" si="2"/>
        <v>0</v>
      </c>
      <c r="W22" s="27">
        <f t="shared" si="2"/>
        <v>0</v>
      </c>
      <c r="X22" s="28">
        <f t="shared" si="3"/>
        <v>0</v>
      </c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33" customHeight="1">
      <c r="A23" s="37">
        <v>15</v>
      </c>
      <c r="B23" s="8"/>
      <c r="C23" s="8"/>
      <c r="D23" s="45"/>
      <c r="E23" s="8"/>
      <c r="F23" s="8"/>
      <c r="G23" s="2"/>
      <c r="H23" s="2"/>
      <c r="I23" s="2"/>
      <c r="J23" s="2"/>
      <c r="K23" s="2"/>
      <c r="L23" s="2"/>
      <c r="M23" s="2"/>
      <c r="N23" s="36">
        <f t="shared" si="1"/>
        <v>0</v>
      </c>
      <c r="O23" s="27">
        <f>IF(OR(E23="",E23="-"),0,E$8*(101+1000*LOG10(E$7/E23)))</f>
        <v>0</v>
      </c>
      <c r="P23" s="27">
        <f>IF(OR(F23="",F23="-"),0,F$8*(101+1000*LOG10(F$7/F23)))</f>
        <v>0</v>
      </c>
      <c r="Q23" s="27">
        <f>IF(OR(G23="",G23="-"),0,G$8*(101+1000*LOG10(G$7/G23)))</f>
        <v>0</v>
      </c>
      <c r="R23" s="27">
        <f>IF(OR(H23="",H23="-"),0,H$8*(101+1000*LOG10(H$7/H23)))</f>
        <v>0</v>
      </c>
      <c r="S23" s="27">
        <f>IF(OR(I23="",I23="-"),0,I$8*(101+1000*LOG10(I$7/I23)))</f>
        <v>0</v>
      </c>
      <c r="T23" s="27">
        <f t="shared" si="2"/>
        <v>0</v>
      </c>
      <c r="U23" s="27">
        <f t="shared" si="2"/>
        <v>0</v>
      </c>
      <c r="V23" s="27">
        <f t="shared" si="2"/>
        <v>0</v>
      </c>
      <c r="W23" s="27">
        <f t="shared" si="2"/>
        <v>0</v>
      </c>
      <c r="X23" s="28">
        <f t="shared" si="3"/>
        <v>0</v>
      </c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33" customHeight="1">
      <c r="A24" s="37">
        <v>16</v>
      </c>
      <c r="B24" s="3"/>
      <c r="C24" s="1"/>
      <c r="D24" s="1"/>
      <c r="E24" s="1"/>
      <c r="F24" s="3"/>
      <c r="G24" s="2"/>
      <c r="H24" s="2"/>
      <c r="I24" s="2"/>
      <c r="J24" s="2"/>
      <c r="K24" s="2"/>
      <c r="L24" s="2"/>
      <c r="M24" s="2"/>
      <c r="N24" s="36">
        <f t="shared" si="1"/>
        <v>0</v>
      </c>
      <c r="O24" s="27">
        <f>IF(OR(E24="",E24="-"),0,E$8*(101+1000*LOG10(E$7/E24)))</f>
        <v>0</v>
      </c>
      <c r="P24" s="27">
        <f>IF(OR(F24="",F24="-"),0,F$8*(101+1000*LOG10(F$7/F24)))</f>
        <v>0</v>
      </c>
      <c r="Q24" s="27">
        <f>IF(OR(G24="",G24="-"),0,G$8*(101+1000*LOG10(G$7/G24)))</f>
        <v>0</v>
      </c>
      <c r="R24" s="27">
        <f>IF(OR(H24="",H24="-"),0,H$8*(101+1000*LOG10(H$7/H24)))</f>
        <v>0</v>
      </c>
      <c r="S24" s="27">
        <f>IF(OR(I24="",I24="-"),0,I$8*(101+1000*LOG10(I$7/I24)))</f>
        <v>0</v>
      </c>
      <c r="T24" s="27">
        <f t="shared" si="2"/>
        <v>0</v>
      </c>
      <c r="U24" s="27">
        <f t="shared" si="2"/>
        <v>0</v>
      </c>
      <c r="V24" s="27">
        <f t="shared" si="2"/>
        <v>0</v>
      </c>
      <c r="W24" s="27">
        <f t="shared" si="2"/>
        <v>0</v>
      </c>
      <c r="X24" s="28">
        <f t="shared" si="3"/>
        <v>0</v>
      </c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33" customHeight="1">
      <c r="A25" s="37">
        <v>17</v>
      </c>
      <c r="B25" s="8"/>
      <c r="C25" s="1"/>
      <c r="D25" s="1"/>
      <c r="E25" s="8"/>
      <c r="F25" s="3"/>
      <c r="G25" s="2"/>
      <c r="H25" s="2"/>
      <c r="I25" s="2"/>
      <c r="J25" s="2"/>
      <c r="K25" s="2"/>
      <c r="L25" s="2"/>
      <c r="M25" s="2"/>
      <c r="N25" s="36">
        <f t="shared" si="1"/>
        <v>0</v>
      </c>
      <c r="O25" s="27">
        <f>IF(OR(E25="",E25="-"),0,E$8*(101+1000*LOG10(E$7/E25)))</f>
        <v>0</v>
      </c>
      <c r="P25" s="27">
        <f>IF(OR(F25="",F25="-"),0,F$8*(101+1000*LOG10(F$7/F25)))</f>
        <v>0</v>
      </c>
      <c r="Q25" s="27">
        <f>IF(OR(G25="",G25="-"),0,G$8*(101+1000*LOG10(G$7/G25)))</f>
        <v>0</v>
      </c>
      <c r="R25" s="27">
        <f>IF(OR(H25="",H25="-"),0,H$8*(101+1000*LOG10(H$7/H25)))</f>
        <v>0</v>
      </c>
      <c r="S25" s="27">
        <f>IF(OR(I25="",I25="-"),0,I$8*(101+1000*LOG10(I$7/I25)))</f>
        <v>0</v>
      </c>
      <c r="T25" s="27">
        <f t="shared" si="2"/>
        <v>0</v>
      </c>
      <c r="U25" s="27">
        <f t="shared" si="2"/>
        <v>0</v>
      </c>
      <c r="V25" s="27">
        <f t="shared" si="2"/>
        <v>0</v>
      </c>
      <c r="W25" s="27">
        <f t="shared" si="2"/>
        <v>0</v>
      </c>
      <c r="X25" s="28">
        <f t="shared" si="3"/>
        <v>0</v>
      </c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33" customHeight="1">
      <c r="A26" s="37">
        <v>18</v>
      </c>
      <c r="B26" s="1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36">
        <f t="shared" si="1"/>
        <v>0</v>
      </c>
      <c r="O26" s="27">
        <f>IF(OR(E26="",E26="-"),0,E$8*(101+1000*LOG10(E$7/E26)))</f>
        <v>0</v>
      </c>
      <c r="P26" s="27">
        <f>IF(OR(F26="",F26="-"),0,F$8*(101+1000*LOG10(F$7/F26)))</f>
        <v>0</v>
      </c>
      <c r="Q26" s="27">
        <f>IF(OR(G26="",G26="-"),0,G$8*(101+1000*LOG10(G$7/G26)))</f>
        <v>0</v>
      </c>
      <c r="R26" s="27">
        <f>IF(OR(H26="",H26="-"),0,H$8*(101+1000*LOG10(H$7/H26)))</f>
        <v>0</v>
      </c>
      <c r="S26" s="27">
        <f>IF(OR(I26="",I26="-"),0,I$8*(101+1000*LOG10(I$7/I26)))</f>
        <v>0</v>
      </c>
      <c r="T26" s="27">
        <f t="shared" si="2"/>
        <v>0</v>
      </c>
      <c r="U26" s="27">
        <f t="shared" si="2"/>
        <v>0</v>
      </c>
      <c r="V26" s="27">
        <f t="shared" si="2"/>
        <v>0</v>
      </c>
      <c r="W26" s="27">
        <f t="shared" si="2"/>
        <v>0</v>
      </c>
      <c r="X26" s="28">
        <f t="shared" si="3"/>
        <v>0</v>
      </c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33" customHeight="1">
      <c r="A27" s="37">
        <v>19</v>
      </c>
      <c r="B27" s="1"/>
      <c r="C27" s="1"/>
      <c r="D27" s="1"/>
      <c r="E27" s="1"/>
      <c r="F27" s="4"/>
      <c r="G27" s="2"/>
      <c r="H27" s="2"/>
      <c r="I27" s="2"/>
      <c r="J27" s="2"/>
      <c r="K27" s="2"/>
      <c r="L27" s="2"/>
      <c r="M27" s="2"/>
      <c r="N27" s="36">
        <f t="shared" si="1"/>
        <v>0</v>
      </c>
      <c r="O27" s="27">
        <f>IF(OR(E27="",E27="-"),0,E$8*(101+1000*LOG10(E$7/E27)))</f>
        <v>0</v>
      </c>
      <c r="P27" s="27">
        <f>IF(OR(F27="",F27="-"),0,F$8*(101+1000*LOG10(F$7/F27)))</f>
        <v>0</v>
      </c>
      <c r="Q27" s="27">
        <f>IF(OR(G27="",G27="-"),0,G$8*(101+1000*LOG10(G$7/G27)))</f>
        <v>0</v>
      </c>
      <c r="R27" s="27">
        <f>IF(OR(H27="",H27="-"),0,H$8*(101+1000*LOG10(H$7/H27)))</f>
        <v>0</v>
      </c>
      <c r="S27" s="27">
        <f>IF(OR(I27="",I27="-"),0,I$8*(101+1000*LOG10(I$7/I27)))</f>
        <v>0</v>
      </c>
      <c r="T27" s="27">
        <f t="shared" si="2"/>
        <v>0</v>
      </c>
      <c r="U27" s="27">
        <f t="shared" si="2"/>
        <v>0</v>
      </c>
      <c r="V27" s="27">
        <f t="shared" si="2"/>
        <v>0</v>
      </c>
      <c r="W27" s="27">
        <f t="shared" si="2"/>
        <v>0</v>
      </c>
      <c r="X27" s="28">
        <f t="shared" si="3"/>
        <v>0</v>
      </c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33" customHeight="1">
      <c r="A28" s="37">
        <v>20</v>
      </c>
      <c r="B28" s="8"/>
      <c r="C28" s="8"/>
      <c r="D28" s="9"/>
      <c r="E28" s="9"/>
      <c r="F28" s="3"/>
      <c r="G28" s="2"/>
      <c r="H28" s="2"/>
      <c r="I28" s="2"/>
      <c r="J28" s="2"/>
      <c r="K28" s="2"/>
      <c r="L28" s="2"/>
      <c r="M28" s="2"/>
      <c r="N28" s="36">
        <f t="shared" si="1"/>
        <v>0</v>
      </c>
      <c r="O28" s="27">
        <f>IF(OR(E28="",E28="-"),0,E$8*(101+1000*LOG10(E$7/E28)))</f>
        <v>0</v>
      </c>
      <c r="P28" s="27">
        <f>IF(OR(F28="",F28="-"),0,F$8*(101+1000*LOG10(F$7/F28)))</f>
        <v>0</v>
      </c>
      <c r="Q28" s="27">
        <f>IF(OR(G28="",G28="-"),0,G$8*(101+1000*LOG10(G$7/G28)))</f>
        <v>0</v>
      </c>
      <c r="R28" s="27">
        <f>IF(OR(H28="",H28="-"),0,H$8*(101+1000*LOG10(H$7/H28)))</f>
        <v>0</v>
      </c>
      <c r="S28" s="27">
        <f>IF(OR(I28="",I28="-"),0,I$8*(101+1000*LOG10(I$7/I28)))</f>
        <v>0</v>
      </c>
      <c r="T28" s="27">
        <f aca="true" t="shared" si="4" ref="T28:W48">IF(OR(J28="",J28="-"),0,J$8*(101+1000*LOG10(J$7/J28)))</f>
        <v>0</v>
      </c>
      <c r="U28" s="27">
        <f t="shared" si="4"/>
        <v>0</v>
      </c>
      <c r="V28" s="27">
        <f t="shared" si="4"/>
        <v>0</v>
      </c>
      <c r="W28" s="27">
        <f t="shared" si="4"/>
        <v>0</v>
      </c>
      <c r="X28" s="28">
        <f t="shared" si="3"/>
        <v>0</v>
      </c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33" customHeight="1">
      <c r="A29" s="37">
        <v>21</v>
      </c>
      <c r="B29" s="8"/>
      <c r="C29" s="8"/>
      <c r="D29" s="8"/>
      <c r="E29" s="8"/>
      <c r="F29" s="8"/>
      <c r="G29" s="2"/>
      <c r="H29" s="2"/>
      <c r="I29" s="2"/>
      <c r="J29" s="2"/>
      <c r="K29" s="2"/>
      <c r="L29" s="2"/>
      <c r="M29" s="2"/>
      <c r="N29" s="36">
        <f t="shared" si="1"/>
        <v>0</v>
      </c>
      <c r="O29" s="27">
        <f>IF(OR(E29="",E29="-"),0,E$8*(101+1000*LOG10(E$7/E29)))</f>
        <v>0</v>
      </c>
      <c r="P29" s="27">
        <f>IF(OR(F29="",F29="-"),0,F$8*(101+1000*LOG10(F$7/F29)))</f>
        <v>0</v>
      </c>
      <c r="Q29" s="27">
        <f>IF(OR(G29="",G29="-"),0,G$8*(101+1000*LOG10(G$7/G29)))</f>
        <v>0</v>
      </c>
      <c r="R29" s="27">
        <f>IF(OR(H29="",H29="-"),0,H$8*(101+1000*LOG10(H$7/H29)))</f>
        <v>0</v>
      </c>
      <c r="S29" s="27">
        <f>IF(OR(I29="",I29="-"),0,I$8*(101+1000*LOG10(I$7/I29)))</f>
        <v>0</v>
      </c>
      <c r="T29" s="27">
        <f t="shared" si="4"/>
        <v>0</v>
      </c>
      <c r="U29" s="27">
        <f t="shared" si="4"/>
        <v>0</v>
      </c>
      <c r="V29" s="27">
        <f t="shared" si="4"/>
        <v>0</v>
      </c>
      <c r="W29" s="27">
        <f t="shared" si="4"/>
        <v>0</v>
      </c>
      <c r="X29" s="28">
        <f t="shared" si="3"/>
        <v>0</v>
      </c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33" customHeight="1">
      <c r="A30" s="37">
        <v>22</v>
      </c>
      <c r="B30" s="4"/>
      <c r="C30" s="1"/>
      <c r="D30" s="4"/>
      <c r="E30" s="4"/>
      <c r="F30" s="4"/>
      <c r="G30" s="2"/>
      <c r="H30" s="2"/>
      <c r="I30" s="2"/>
      <c r="J30" s="2"/>
      <c r="K30" s="2"/>
      <c r="L30" s="2"/>
      <c r="M30" s="2"/>
      <c r="N30" s="36">
        <f t="shared" si="1"/>
        <v>0</v>
      </c>
      <c r="O30" s="27">
        <f>IF(OR(E30="",E30="-"),0,E$8*(101+1000*LOG10(E$7/E30)))</f>
        <v>0</v>
      </c>
      <c r="P30" s="27">
        <f>IF(OR(F30="",F30="-"),0,F$8*(101+1000*LOG10(F$7/F30)))</f>
        <v>0</v>
      </c>
      <c r="Q30" s="27">
        <f>IF(OR(G30="",G30="-"),0,G$8*(101+1000*LOG10(G$7/G30)))</f>
        <v>0</v>
      </c>
      <c r="R30" s="27">
        <f>IF(OR(H30="",H30="-"),0,H$8*(101+1000*LOG10(H$7/H30)))</f>
        <v>0</v>
      </c>
      <c r="S30" s="27">
        <f>IF(OR(I30="",I30="-"),0,I$8*(101+1000*LOG10(I$7/I30)))</f>
        <v>0</v>
      </c>
      <c r="T30" s="27">
        <f t="shared" si="4"/>
        <v>0</v>
      </c>
      <c r="U30" s="27">
        <f t="shared" si="4"/>
        <v>0</v>
      </c>
      <c r="V30" s="27">
        <f t="shared" si="4"/>
        <v>0</v>
      </c>
      <c r="W30" s="27">
        <f t="shared" si="4"/>
        <v>0</v>
      </c>
      <c r="X30" s="28">
        <f t="shared" si="3"/>
        <v>0</v>
      </c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33" customHeight="1">
      <c r="A31" s="37">
        <v>23</v>
      </c>
      <c r="B31" s="1"/>
      <c r="C31" s="74"/>
      <c r="D31" s="74"/>
      <c r="E31" s="3"/>
      <c r="F31" s="3"/>
      <c r="G31" s="2"/>
      <c r="H31" s="2"/>
      <c r="I31" s="2"/>
      <c r="J31" s="2"/>
      <c r="K31" s="2"/>
      <c r="L31" s="2"/>
      <c r="M31" s="2"/>
      <c r="N31" s="36">
        <f t="shared" si="1"/>
        <v>0</v>
      </c>
      <c r="O31" s="27">
        <f>IF(OR(E31="",E31="-"),0,E$8*(101+1000*LOG10(E$7/E31)))</f>
        <v>0</v>
      </c>
      <c r="P31" s="27">
        <f>IF(OR(F31="",F31="-"),0,F$8*(101+1000*LOG10(F$7/F31)))</f>
        <v>0</v>
      </c>
      <c r="Q31" s="27">
        <f>IF(OR(G31="",G31="-"),0,G$8*(101+1000*LOG10(G$7/G31)))</f>
        <v>0</v>
      </c>
      <c r="R31" s="27">
        <f>IF(OR(H31="",H31="-"),0,H$8*(101+1000*LOG10(H$7/H31)))</f>
        <v>0</v>
      </c>
      <c r="S31" s="27">
        <f>IF(OR(I31="",I31="-"),0,I$8*(101+1000*LOG10(I$7/I31)))</f>
        <v>0</v>
      </c>
      <c r="T31" s="27">
        <f t="shared" si="4"/>
        <v>0</v>
      </c>
      <c r="U31" s="27">
        <f t="shared" si="4"/>
        <v>0</v>
      </c>
      <c r="V31" s="27">
        <f t="shared" si="4"/>
        <v>0</v>
      </c>
      <c r="W31" s="27">
        <f t="shared" si="4"/>
        <v>0</v>
      </c>
      <c r="X31" s="28">
        <f t="shared" si="3"/>
        <v>0</v>
      </c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33" customHeight="1">
      <c r="A32" s="37">
        <v>24</v>
      </c>
      <c r="B32" s="1"/>
      <c r="C32" s="1"/>
      <c r="D32" s="34"/>
      <c r="E32" s="3"/>
      <c r="F32" s="3"/>
      <c r="G32" s="2"/>
      <c r="H32" s="2"/>
      <c r="I32" s="2"/>
      <c r="J32" s="2"/>
      <c r="K32" s="2"/>
      <c r="L32" s="2"/>
      <c r="M32" s="2"/>
      <c r="N32" s="36">
        <f t="shared" si="1"/>
        <v>0</v>
      </c>
      <c r="O32" s="27">
        <f>IF(OR(E32="",E32="-"),0,E$8*(101+1000*LOG10(E$7/E32)))</f>
        <v>0</v>
      </c>
      <c r="P32" s="27">
        <f>IF(OR(F32="",F32="-"),0,F$8*(101+1000*LOG10(F$7/F32)))</f>
        <v>0</v>
      </c>
      <c r="Q32" s="27">
        <f>IF(OR(G32="",G32="-"),0,G$8*(101+1000*LOG10(G$7/G32)))</f>
        <v>0</v>
      </c>
      <c r="R32" s="27">
        <f>IF(OR(H32="",H32="-"),0,H$8*(101+1000*LOG10(H$7/H32)))</f>
        <v>0</v>
      </c>
      <c r="S32" s="27">
        <f>IF(OR(I32="",I32="-"),0,I$8*(101+1000*LOG10(I$7/I32)))</f>
        <v>0</v>
      </c>
      <c r="T32" s="27">
        <f t="shared" si="4"/>
        <v>0</v>
      </c>
      <c r="U32" s="27">
        <f t="shared" si="4"/>
        <v>0</v>
      </c>
      <c r="V32" s="27">
        <f t="shared" si="4"/>
        <v>0</v>
      </c>
      <c r="W32" s="27">
        <f t="shared" si="4"/>
        <v>0</v>
      </c>
      <c r="X32" s="28">
        <f t="shared" si="3"/>
        <v>0</v>
      </c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33" customHeight="1">
      <c r="A33" s="37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36">
        <f t="shared" si="1"/>
        <v>0</v>
      </c>
      <c r="O33" s="27">
        <f>IF(OR(E33="",E33="-"),0,E$8*(101+1000*LOG10(E$7/E33)))</f>
        <v>0</v>
      </c>
      <c r="P33" s="27">
        <f>IF(OR(F33="",F33="-"),0,F$8*(101+1000*LOG10(F$7/F33)))</f>
        <v>0</v>
      </c>
      <c r="Q33" s="27">
        <f>IF(OR(G33="",G33="-"),0,G$8*(101+1000*LOG10(G$7/G33)))</f>
        <v>0</v>
      </c>
      <c r="R33" s="27">
        <f>IF(OR(H33="",H33="-"),0,H$8*(101+1000*LOG10(H$7/H33)))</f>
        <v>0</v>
      </c>
      <c r="S33" s="27">
        <f>IF(OR(I33="",I33="-"),0,I$8*(101+1000*LOG10(I$7/I33)))</f>
        <v>0</v>
      </c>
      <c r="T33" s="27">
        <f t="shared" si="4"/>
        <v>0</v>
      </c>
      <c r="U33" s="27">
        <f t="shared" si="4"/>
        <v>0</v>
      </c>
      <c r="V33" s="27">
        <f t="shared" si="4"/>
        <v>0</v>
      </c>
      <c r="W33" s="27">
        <f t="shared" si="4"/>
        <v>0</v>
      </c>
      <c r="X33" s="28">
        <f t="shared" si="3"/>
        <v>0</v>
      </c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44" customFormat="1" ht="33" customHeight="1">
      <c r="A34" s="37">
        <v>26</v>
      </c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36">
        <f t="shared" si="1"/>
        <v>0</v>
      </c>
      <c r="O34" s="40">
        <f>IF(OR(E34="",E34="-"),0,E$8*(101+1000*LOG10(E$7/E34)))</f>
        <v>0</v>
      </c>
      <c r="P34" s="40">
        <f>IF(OR(F34="",F34="-"),0,F$8*(101+1000*LOG10(F$7/F34)))</f>
        <v>0</v>
      </c>
      <c r="Q34" s="40">
        <f>IF(OR(G34="",G34="-"),0,G$8*(101+1000*LOG10(G$7/G34)))</f>
        <v>0</v>
      </c>
      <c r="R34" s="40">
        <f>IF(OR(H34="",H34="-"),0,H$8*(101+1000*LOG10(H$7/H34)))</f>
        <v>0</v>
      </c>
      <c r="S34" s="40">
        <f>IF(OR(I34="",I34="-"),0,I$8*(101+1000*LOG10(I$7/I34)))</f>
        <v>0</v>
      </c>
      <c r="T34" s="40">
        <f t="shared" si="4"/>
        <v>0</v>
      </c>
      <c r="U34" s="40">
        <f t="shared" si="4"/>
        <v>0</v>
      </c>
      <c r="V34" s="40">
        <f t="shared" si="4"/>
        <v>0</v>
      </c>
      <c r="W34" s="40">
        <f t="shared" si="4"/>
        <v>0</v>
      </c>
      <c r="X34" s="41">
        <f t="shared" si="3"/>
        <v>0</v>
      </c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s="44" customFormat="1" ht="33" customHeight="1">
      <c r="A35" s="37">
        <v>27</v>
      </c>
      <c r="B35" s="3"/>
      <c r="C35" s="1"/>
      <c r="D35" s="1"/>
      <c r="E35" s="3"/>
      <c r="F35" s="3"/>
      <c r="G35" s="2"/>
      <c r="H35" s="2"/>
      <c r="I35" s="2"/>
      <c r="J35" s="2"/>
      <c r="K35" s="2"/>
      <c r="L35" s="2"/>
      <c r="M35" s="2"/>
      <c r="N35" s="36">
        <f t="shared" si="1"/>
        <v>0</v>
      </c>
      <c r="O35" s="40">
        <f>IF(OR(E35="",E35="-"),0,E$8*(101+1000*LOG10(E$7/E35)))</f>
        <v>0</v>
      </c>
      <c r="P35" s="40">
        <f>IF(OR(F35="",F35="-"),0,F$8*(101+1000*LOG10(F$7/F35)))</f>
        <v>0</v>
      </c>
      <c r="Q35" s="40">
        <f>IF(OR(G35="",G35="-"),0,G$8*(101+1000*LOG10(G$7/G35)))</f>
        <v>0</v>
      </c>
      <c r="R35" s="40">
        <f>IF(OR(H35="",H35="-"),0,H$8*(101+1000*LOG10(H$7/H35)))</f>
        <v>0</v>
      </c>
      <c r="S35" s="40">
        <f>IF(OR(I35="",I35="-"),0,I$8*(101+1000*LOG10(I$7/I35)))</f>
        <v>0</v>
      </c>
      <c r="T35" s="40">
        <f t="shared" si="4"/>
        <v>0</v>
      </c>
      <c r="U35" s="40">
        <f t="shared" si="4"/>
        <v>0</v>
      </c>
      <c r="V35" s="40">
        <f t="shared" si="4"/>
        <v>0</v>
      </c>
      <c r="W35" s="40">
        <f t="shared" si="4"/>
        <v>0</v>
      </c>
      <c r="X35" s="41">
        <f t="shared" si="3"/>
        <v>0</v>
      </c>
      <c r="Y35" s="42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44" customFormat="1" ht="33" customHeight="1">
      <c r="A36" s="37">
        <v>28</v>
      </c>
      <c r="B36" s="1"/>
      <c r="C36" s="1"/>
      <c r="D36" s="1"/>
      <c r="E36" s="9"/>
      <c r="F36" s="8"/>
      <c r="G36" s="2"/>
      <c r="H36" s="2"/>
      <c r="I36" s="2"/>
      <c r="J36" s="2"/>
      <c r="K36" s="2"/>
      <c r="L36" s="2"/>
      <c r="M36" s="2"/>
      <c r="N36" s="36">
        <f t="shared" si="1"/>
        <v>0</v>
      </c>
      <c r="O36" s="40">
        <f>IF(OR(E36="",E36="-"),0,E$8*(101+1000*LOG10(E$7/E36)))</f>
        <v>0</v>
      </c>
      <c r="P36" s="40">
        <f>IF(OR(F36="",F36="-"),0,F$8*(101+1000*LOG10(F$7/F36)))</f>
        <v>0</v>
      </c>
      <c r="Q36" s="40">
        <f>IF(OR(G36="",G36="-"),0,G$8*(101+1000*LOG10(G$7/G36)))</f>
        <v>0</v>
      </c>
      <c r="R36" s="40">
        <f>IF(OR(H36="",H36="-"),0,H$8*(101+1000*LOG10(H$7/H36)))</f>
        <v>0</v>
      </c>
      <c r="S36" s="40">
        <f>IF(OR(I36="",I36="-"),0,I$8*(101+1000*LOG10(I$7/I36)))</f>
        <v>0</v>
      </c>
      <c r="T36" s="40">
        <f t="shared" si="4"/>
        <v>0</v>
      </c>
      <c r="U36" s="40">
        <f t="shared" si="4"/>
        <v>0</v>
      </c>
      <c r="V36" s="40">
        <f t="shared" si="4"/>
        <v>0</v>
      </c>
      <c r="W36" s="40">
        <f t="shared" si="4"/>
        <v>0</v>
      </c>
      <c r="X36" s="41">
        <f t="shared" si="3"/>
        <v>0</v>
      </c>
      <c r="Y36" s="42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44" customFormat="1" ht="33" customHeight="1">
      <c r="A37" s="37">
        <v>29</v>
      </c>
      <c r="B37" s="1"/>
      <c r="C37" s="1"/>
      <c r="D37" s="1"/>
      <c r="E37" s="4"/>
      <c r="F37" s="4"/>
      <c r="G37" s="2"/>
      <c r="H37" s="2"/>
      <c r="I37" s="2"/>
      <c r="J37" s="2"/>
      <c r="K37" s="2"/>
      <c r="L37" s="2"/>
      <c r="M37" s="2"/>
      <c r="N37" s="36">
        <f t="shared" si="1"/>
        <v>0</v>
      </c>
      <c r="O37" s="40">
        <f>IF(OR(E37="",E37="-"),0,E$8*(101+1000*LOG10(E$7/E37)))</f>
        <v>0</v>
      </c>
      <c r="P37" s="40">
        <f>IF(OR(F37="",F37="-"),0,F$8*(101+1000*LOG10(F$7/F37)))</f>
        <v>0</v>
      </c>
      <c r="Q37" s="40">
        <f>IF(OR(G37="",G37="-"),0,G$8*(101+1000*LOG10(G$7/G37)))</f>
        <v>0</v>
      </c>
      <c r="R37" s="40">
        <f>IF(OR(H37="",H37="-"),0,H$8*(101+1000*LOG10(H$7/H37)))</f>
        <v>0</v>
      </c>
      <c r="S37" s="40">
        <f>IF(OR(I37="",I37="-"),0,I$8*(101+1000*LOG10(I$7/I37)))</f>
        <v>0</v>
      </c>
      <c r="T37" s="40">
        <f t="shared" si="4"/>
        <v>0</v>
      </c>
      <c r="U37" s="40">
        <f t="shared" si="4"/>
        <v>0</v>
      </c>
      <c r="V37" s="40">
        <f t="shared" si="4"/>
        <v>0</v>
      </c>
      <c r="W37" s="40">
        <f t="shared" si="4"/>
        <v>0</v>
      </c>
      <c r="X37" s="41">
        <f t="shared" si="3"/>
        <v>0</v>
      </c>
      <c r="Y37" s="42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44" customFormat="1" ht="33" customHeight="1">
      <c r="A38" s="37">
        <v>30</v>
      </c>
      <c r="B38" s="1"/>
      <c r="C38" s="60"/>
      <c r="D38" s="60"/>
      <c r="E38" s="8"/>
      <c r="F38" s="8"/>
      <c r="G38" s="2"/>
      <c r="H38" s="2"/>
      <c r="I38" s="2"/>
      <c r="J38" s="2"/>
      <c r="K38" s="2"/>
      <c r="L38" s="2"/>
      <c r="M38" s="2"/>
      <c r="N38" s="36">
        <f t="shared" si="1"/>
        <v>0</v>
      </c>
      <c r="O38" s="40">
        <f>IF(OR(E38="",E38="-"),0,E$8*(101+1000*LOG10(E$7/E38)))</f>
        <v>0</v>
      </c>
      <c r="P38" s="40">
        <f>IF(OR(F38="",F38="-"),0,F$8*(101+1000*LOG10(F$7/F38)))</f>
        <v>0</v>
      </c>
      <c r="Q38" s="40">
        <f>IF(OR(G38="",G38="-"),0,G$8*(101+1000*LOG10(G$7/G38)))</f>
        <v>0</v>
      </c>
      <c r="R38" s="40">
        <f>IF(OR(H38="",H38="-"),0,H$8*(101+1000*LOG10(H$7/H38)))</f>
        <v>0</v>
      </c>
      <c r="S38" s="40">
        <f>IF(OR(I38="",I38="-"),0,I$8*(101+1000*LOG10(I$7/I38)))</f>
        <v>0</v>
      </c>
      <c r="T38" s="40">
        <f t="shared" si="4"/>
        <v>0</v>
      </c>
      <c r="U38" s="40">
        <f t="shared" si="4"/>
        <v>0</v>
      </c>
      <c r="V38" s="40">
        <f t="shared" si="4"/>
        <v>0</v>
      </c>
      <c r="W38" s="40">
        <f t="shared" si="4"/>
        <v>0</v>
      </c>
      <c r="X38" s="41">
        <f t="shared" si="3"/>
        <v>0</v>
      </c>
      <c r="Y38" s="42"/>
      <c r="Z38" s="42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s="44" customFormat="1" ht="33" customHeight="1">
      <c r="A39" s="37">
        <v>31</v>
      </c>
      <c r="B39" s="4"/>
      <c r="C39" s="1"/>
      <c r="D39" s="4"/>
      <c r="E39" s="4"/>
      <c r="F39" s="4"/>
      <c r="G39" s="2"/>
      <c r="H39" s="2"/>
      <c r="I39" s="2"/>
      <c r="J39" s="2"/>
      <c r="K39" s="2"/>
      <c r="L39" s="2"/>
      <c r="M39" s="2"/>
      <c r="N39" s="36">
        <f t="shared" si="1"/>
        <v>0</v>
      </c>
      <c r="O39" s="40">
        <f>IF(OR(E39="",E39="-"),0,E$8*(101+1000*LOG10(E$7/E39)))</f>
        <v>0</v>
      </c>
      <c r="P39" s="40">
        <f>IF(OR(F39="",F39="-"),0,F$8*(101+1000*LOG10(F$7/F39)))</f>
        <v>0</v>
      </c>
      <c r="Q39" s="40">
        <f>IF(OR(G39="",G39="-"),0,G$8*(101+1000*LOG10(G$7/G39)))</f>
        <v>0</v>
      </c>
      <c r="R39" s="40">
        <f>IF(OR(H39="",H39="-"),0,H$8*(101+1000*LOG10(H$7/H39)))</f>
        <v>0</v>
      </c>
      <c r="S39" s="40">
        <f>IF(OR(I39="",I39="-"),0,I$8*(101+1000*LOG10(I$7/I39)))</f>
        <v>0</v>
      </c>
      <c r="T39" s="40">
        <f t="shared" si="4"/>
        <v>0</v>
      </c>
      <c r="U39" s="40">
        <f t="shared" si="4"/>
        <v>0</v>
      </c>
      <c r="V39" s="40">
        <f t="shared" si="4"/>
        <v>0</v>
      </c>
      <c r="W39" s="40">
        <f t="shared" si="4"/>
        <v>0</v>
      </c>
      <c r="X39" s="41">
        <f t="shared" si="3"/>
        <v>0</v>
      </c>
      <c r="Y39" s="42"/>
      <c r="Z39" s="42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s="44" customFormat="1" ht="33" customHeight="1">
      <c r="A40" s="37">
        <v>32</v>
      </c>
      <c r="B40" s="4"/>
      <c r="C40" s="1"/>
      <c r="D40" s="1"/>
      <c r="E40" s="4"/>
      <c r="F40" s="4"/>
      <c r="G40" s="2"/>
      <c r="H40" s="2"/>
      <c r="I40" s="2"/>
      <c r="J40" s="2"/>
      <c r="K40" s="2"/>
      <c r="L40" s="2"/>
      <c r="M40" s="2"/>
      <c r="N40" s="36">
        <f t="shared" si="1"/>
        <v>0</v>
      </c>
      <c r="O40" s="40">
        <f>IF(OR(E40="",E40="-"),0,E$8*(101+1000*LOG10(E$7/E40)))</f>
        <v>0</v>
      </c>
      <c r="P40" s="40">
        <f>IF(OR(F40="",F40="-"),0,F$8*(101+1000*LOG10(F$7/F40)))</f>
        <v>0</v>
      </c>
      <c r="Q40" s="40">
        <f>IF(OR(G40="",G40="-"),0,G$8*(101+1000*LOG10(G$7/G40)))</f>
        <v>0</v>
      </c>
      <c r="R40" s="40">
        <f>IF(OR(H40="",H40="-"),0,H$8*(101+1000*LOG10(H$7/H40)))</f>
        <v>0</v>
      </c>
      <c r="S40" s="40">
        <f>IF(OR(I40="",I40="-"),0,I$8*(101+1000*LOG10(I$7/I40)))</f>
        <v>0</v>
      </c>
      <c r="T40" s="40">
        <f t="shared" si="4"/>
        <v>0</v>
      </c>
      <c r="U40" s="40">
        <f t="shared" si="4"/>
        <v>0</v>
      </c>
      <c r="V40" s="40">
        <f t="shared" si="4"/>
        <v>0</v>
      </c>
      <c r="W40" s="40">
        <f t="shared" si="4"/>
        <v>0</v>
      </c>
      <c r="X40" s="41">
        <f t="shared" si="3"/>
        <v>0</v>
      </c>
      <c r="Y40" s="42"/>
      <c r="Z40" s="42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s="44" customFormat="1" ht="33" customHeight="1">
      <c r="A41" s="37">
        <v>33</v>
      </c>
      <c r="B41" s="8"/>
      <c r="C41" s="8"/>
      <c r="D41" s="15"/>
      <c r="E41" s="9"/>
      <c r="F41" s="8"/>
      <c r="G41" s="2"/>
      <c r="H41" s="2"/>
      <c r="I41" s="2"/>
      <c r="J41" s="2"/>
      <c r="K41" s="2"/>
      <c r="L41" s="2"/>
      <c r="M41" s="2"/>
      <c r="N41" s="36">
        <f t="shared" si="1"/>
        <v>0</v>
      </c>
      <c r="O41" s="40">
        <f>IF(OR(E41="",E41="-"),0,E$8*(101+1000*LOG10(E$7/E41)))</f>
        <v>0</v>
      </c>
      <c r="P41" s="40">
        <f>IF(OR(F41="",F41="-"),0,F$8*(101+1000*LOG10(F$7/F41)))</f>
        <v>0</v>
      </c>
      <c r="Q41" s="40">
        <f>IF(OR(G41="",G41="-"),0,G$8*(101+1000*LOG10(G$7/G41)))</f>
        <v>0</v>
      </c>
      <c r="R41" s="40">
        <f>IF(OR(H41="",H41="-"),0,H$8*(101+1000*LOG10(H$7/H41)))</f>
        <v>0</v>
      </c>
      <c r="S41" s="40">
        <f>IF(OR(I41="",I41="-"),0,I$8*(101+1000*LOG10(I$7/I41)))</f>
        <v>0</v>
      </c>
      <c r="T41" s="40">
        <f t="shared" si="4"/>
        <v>0</v>
      </c>
      <c r="U41" s="40">
        <f t="shared" si="4"/>
        <v>0</v>
      </c>
      <c r="V41" s="40">
        <f t="shared" si="4"/>
        <v>0</v>
      </c>
      <c r="W41" s="40">
        <f t="shared" si="4"/>
        <v>0</v>
      </c>
      <c r="X41" s="41">
        <f t="shared" si="3"/>
        <v>0</v>
      </c>
      <c r="Y41" s="42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s="44" customFormat="1" ht="33" customHeight="1">
      <c r="A42" s="37">
        <v>34</v>
      </c>
      <c r="B42" s="3"/>
      <c r="C42" s="1"/>
      <c r="D42" s="1"/>
      <c r="E42" s="46"/>
      <c r="F42" s="3"/>
      <c r="G42" s="2"/>
      <c r="H42" s="2"/>
      <c r="I42" s="2"/>
      <c r="J42" s="2"/>
      <c r="K42" s="2"/>
      <c r="L42" s="2"/>
      <c r="M42" s="2"/>
      <c r="N42" s="36">
        <f t="shared" si="1"/>
        <v>0</v>
      </c>
      <c r="O42" s="40">
        <f>IF(OR(E42="",E42="-"),0,E$8*(101+1000*LOG10(E$7/E42)))</f>
        <v>0</v>
      </c>
      <c r="P42" s="40">
        <f>IF(OR(F42="",F42="-"),0,F$8*(101+1000*LOG10(F$7/F42)))</f>
        <v>0</v>
      </c>
      <c r="Q42" s="40">
        <f>IF(OR(G42="",G42="-"),0,G$8*(101+1000*LOG10(G$7/G42)))</f>
        <v>0</v>
      </c>
      <c r="R42" s="40">
        <f>IF(OR(H42="",H42="-"),0,H$8*(101+1000*LOG10(H$7/H42)))</f>
        <v>0</v>
      </c>
      <c r="S42" s="40">
        <f>IF(OR(I42="",I42="-"),0,I$8*(101+1000*LOG10(I$7/I42)))</f>
        <v>0</v>
      </c>
      <c r="T42" s="40">
        <f t="shared" si="4"/>
        <v>0</v>
      </c>
      <c r="U42" s="40">
        <f t="shared" si="4"/>
        <v>0</v>
      </c>
      <c r="V42" s="40">
        <f t="shared" si="4"/>
        <v>0</v>
      </c>
      <c r="W42" s="40">
        <f t="shared" si="4"/>
        <v>0</v>
      </c>
      <c r="X42" s="41">
        <f t="shared" si="3"/>
        <v>0</v>
      </c>
      <c r="Y42" s="42"/>
      <c r="Z42" s="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s="44" customFormat="1" ht="33" customHeight="1">
      <c r="A43" s="37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36">
        <f aca="true" t="shared" si="5" ref="N43:N55">X43</f>
        <v>0</v>
      </c>
      <c r="O43" s="40">
        <f>IF(OR(E43="",E43="-"),0,E$8*(101+1000*LOG10(E$7/E43)))</f>
        <v>0</v>
      </c>
      <c r="P43" s="40">
        <f>IF(OR(F43="",F43="-"),0,F$8*(101+1000*LOG10(F$7/F43)))</f>
        <v>0</v>
      </c>
      <c r="Q43" s="40">
        <f>IF(OR(G43="",G43="-"),0,G$8*(101+1000*LOG10(G$7/G43)))</f>
        <v>0</v>
      </c>
      <c r="R43" s="40">
        <f>IF(OR(H43="",H43="-"),0,H$8*(101+1000*LOG10(H$7/H43)))</f>
        <v>0</v>
      </c>
      <c r="S43" s="40">
        <f>IF(OR(I43="",I43="-"),0,I$8*(101+1000*LOG10(I$7/I43)))</f>
        <v>0</v>
      </c>
      <c r="T43" s="40">
        <f t="shared" si="4"/>
        <v>0</v>
      </c>
      <c r="U43" s="40">
        <f t="shared" si="4"/>
        <v>0</v>
      </c>
      <c r="V43" s="40">
        <f t="shared" si="4"/>
        <v>0</v>
      </c>
      <c r="W43" s="40">
        <f t="shared" si="4"/>
        <v>0</v>
      </c>
      <c r="X43" s="41">
        <f t="shared" si="3"/>
        <v>0</v>
      </c>
      <c r="Y43" s="42"/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s="44" customFormat="1" ht="33" customHeight="1">
      <c r="A44" s="37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36">
        <f t="shared" si="5"/>
        <v>0</v>
      </c>
      <c r="O44" s="40">
        <f>IF(OR(E44="",E44="-"),0,E$8*(101+1000*LOG10(E$7/E44)))</f>
        <v>0</v>
      </c>
      <c r="P44" s="40">
        <f>IF(OR(F44="",F44="-"),0,F$8*(101+1000*LOG10(F$7/F44)))</f>
        <v>0</v>
      </c>
      <c r="Q44" s="40">
        <f>IF(OR(G44="",G44="-"),0,G$8*(101+1000*LOG10(G$7/G44)))</f>
        <v>0</v>
      </c>
      <c r="R44" s="40">
        <f>IF(OR(H44="",H44="-"),0,H$8*(101+1000*LOG10(H$7/H44)))</f>
        <v>0</v>
      </c>
      <c r="S44" s="40">
        <f>IF(OR(I44="",I44="-"),0,I$8*(101+1000*LOG10(I$7/I44)))</f>
        <v>0</v>
      </c>
      <c r="T44" s="40">
        <f t="shared" si="4"/>
        <v>0</v>
      </c>
      <c r="U44" s="40">
        <f t="shared" si="4"/>
        <v>0</v>
      </c>
      <c r="V44" s="40">
        <f t="shared" si="4"/>
        <v>0</v>
      </c>
      <c r="W44" s="40">
        <f t="shared" si="4"/>
        <v>0</v>
      </c>
      <c r="X44" s="41">
        <f t="shared" si="3"/>
        <v>0</v>
      </c>
      <c r="Y44" s="42"/>
      <c r="Z44" s="4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s="44" customFormat="1" ht="33" customHeight="1">
      <c r="A45" s="37">
        <v>37</v>
      </c>
      <c r="B45" s="8"/>
      <c r="C45" s="1"/>
      <c r="D45" s="34"/>
      <c r="E45" s="8"/>
      <c r="F45" s="8"/>
      <c r="G45" s="2"/>
      <c r="H45" s="2"/>
      <c r="I45" s="2"/>
      <c r="J45" s="2"/>
      <c r="K45" s="2"/>
      <c r="L45" s="2"/>
      <c r="M45" s="2"/>
      <c r="N45" s="36">
        <f t="shared" si="5"/>
        <v>0</v>
      </c>
      <c r="O45" s="40">
        <f>IF(OR(E45="",E45="-"),0,E$8*(101+1000*LOG10(E$7/E45)))</f>
        <v>0</v>
      </c>
      <c r="P45" s="40">
        <f>IF(OR(F45="",F45="-"),0,F$8*(101+1000*LOG10(F$7/F45)))</f>
        <v>0</v>
      </c>
      <c r="Q45" s="40">
        <f>IF(OR(G45="",G45="-"),0,G$8*(101+1000*LOG10(G$7/G45)))</f>
        <v>0</v>
      </c>
      <c r="R45" s="40">
        <f>IF(OR(H45="",H45="-"),0,H$8*(101+1000*LOG10(H$7/H45)))</f>
        <v>0</v>
      </c>
      <c r="S45" s="40">
        <f>IF(OR(I45="",I45="-"),0,I$8*(101+1000*LOG10(I$7/I45)))</f>
        <v>0</v>
      </c>
      <c r="T45" s="40">
        <f t="shared" si="4"/>
        <v>0</v>
      </c>
      <c r="U45" s="40">
        <f t="shared" si="4"/>
        <v>0</v>
      </c>
      <c r="V45" s="40">
        <f t="shared" si="4"/>
        <v>0</v>
      </c>
      <c r="W45" s="40">
        <f t="shared" si="4"/>
        <v>0</v>
      </c>
      <c r="X45" s="41">
        <f t="shared" si="3"/>
        <v>0</v>
      </c>
      <c r="Y45" s="42"/>
      <c r="Z45" s="4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s="44" customFormat="1" ht="33" customHeight="1">
      <c r="A46" s="37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6">
        <f t="shared" si="5"/>
        <v>0</v>
      </c>
      <c r="O46" s="40">
        <f>IF(OR(E46="",E46="-"),0,E$8*(101+1000*LOG10(E$7/E46)))</f>
        <v>0</v>
      </c>
      <c r="P46" s="40">
        <f>IF(OR(F46="",F46="-"),0,F$8*(101+1000*LOG10(F$7/F46)))</f>
        <v>0</v>
      </c>
      <c r="Q46" s="40">
        <f>IF(OR(G46="",G46="-"),0,G$8*(101+1000*LOG10(G$7/G46)))</f>
        <v>0</v>
      </c>
      <c r="R46" s="40">
        <f>IF(OR(H46="",H46="-"),0,H$8*(101+1000*LOG10(H$7/H46)))</f>
        <v>0</v>
      </c>
      <c r="S46" s="40">
        <f>IF(OR(I46="",I46="-"),0,I$8*(101+1000*LOG10(I$7/I46)))</f>
        <v>0</v>
      </c>
      <c r="T46" s="40">
        <f t="shared" si="4"/>
        <v>0</v>
      </c>
      <c r="U46" s="40">
        <f t="shared" si="4"/>
        <v>0</v>
      </c>
      <c r="V46" s="40">
        <f t="shared" si="4"/>
        <v>0</v>
      </c>
      <c r="W46" s="40">
        <f t="shared" si="4"/>
        <v>0</v>
      </c>
      <c r="X46" s="41">
        <f t="shared" si="3"/>
        <v>0</v>
      </c>
      <c r="Y46" s="42"/>
      <c r="Z46" s="4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s="44" customFormat="1" ht="33" customHeight="1">
      <c r="A47" s="37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6">
        <f t="shared" si="5"/>
        <v>0</v>
      </c>
      <c r="O47" s="40">
        <f>IF(OR(E47="",E47="-"),0,E$8*(101+1000*LOG10(E$7/E47)))</f>
        <v>0</v>
      </c>
      <c r="P47" s="40">
        <f>IF(OR(F47="",F47="-"),0,F$8*(101+1000*LOG10(F$7/F47)))</f>
        <v>0</v>
      </c>
      <c r="Q47" s="40">
        <f>IF(OR(G47="",G47="-"),0,G$8*(101+1000*LOG10(G$7/G47)))</f>
        <v>0</v>
      </c>
      <c r="R47" s="40">
        <f>IF(OR(H47="",H47="-"),0,H$8*(101+1000*LOG10(H$7/H47)))</f>
        <v>0</v>
      </c>
      <c r="S47" s="40">
        <f>IF(OR(I47="",I47="-"),0,I$8*(101+1000*LOG10(I$7/I47)))</f>
        <v>0</v>
      </c>
      <c r="T47" s="40">
        <f t="shared" si="4"/>
        <v>0</v>
      </c>
      <c r="U47" s="40">
        <f t="shared" si="4"/>
        <v>0</v>
      </c>
      <c r="V47" s="40">
        <f t="shared" si="4"/>
        <v>0</v>
      </c>
      <c r="W47" s="40">
        <f t="shared" si="4"/>
        <v>0</v>
      </c>
      <c r="X47" s="41">
        <f t="shared" si="3"/>
        <v>0</v>
      </c>
      <c r="Y47" s="42"/>
      <c r="Z47" s="42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44" customFormat="1" ht="33" customHeight="1">
      <c r="A48" s="37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6">
        <f t="shared" si="5"/>
        <v>0</v>
      </c>
      <c r="O48" s="40">
        <f>IF(OR(E48="",E48="-"),0,E$8*(101+1000*LOG10(E$7/E48)))</f>
        <v>0</v>
      </c>
      <c r="P48" s="40">
        <f>IF(OR(F48="",F48="-"),0,F$8*(101+1000*LOG10(F$7/F48)))</f>
        <v>0</v>
      </c>
      <c r="Q48" s="40">
        <f>IF(OR(G48="",G48="-"),0,G$8*(101+1000*LOG10(G$7/G48)))</f>
        <v>0</v>
      </c>
      <c r="R48" s="40">
        <f>IF(OR(H48="",H48="-"),0,H$8*(101+1000*LOG10(H$7/H48)))</f>
        <v>0</v>
      </c>
      <c r="S48" s="40">
        <f>IF(OR(I48="",I48="-"),0,I$8*(101+1000*LOG10(I$7/I48)))</f>
        <v>0</v>
      </c>
      <c r="T48" s="40">
        <f t="shared" si="4"/>
        <v>0</v>
      </c>
      <c r="U48" s="40">
        <f t="shared" si="4"/>
        <v>0</v>
      </c>
      <c r="V48" s="40">
        <f t="shared" si="4"/>
        <v>0</v>
      </c>
      <c r="W48" s="40">
        <f t="shared" si="4"/>
        <v>0</v>
      </c>
      <c r="X48" s="41">
        <f t="shared" si="3"/>
        <v>0</v>
      </c>
      <c r="Y48" s="42"/>
      <c r="Z48" s="42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44" customFormat="1" ht="33" customHeight="1">
      <c r="A49" s="37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6">
        <f t="shared" si="5"/>
        <v>0</v>
      </c>
      <c r="O49" s="40">
        <f>IF(OR(E49="",E49="-"),0,E$8*(101+1000*LOG10(E$7/E49)))</f>
        <v>0</v>
      </c>
      <c r="P49" s="40">
        <f>IF(OR(F49="",F49="-"),0,F$8*(101+1000*LOG10(F$7/F49)))</f>
        <v>0</v>
      </c>
      <c r="Q49" s="40">
        <f>IF(OR(G49="",G49="-"),0,G$8*(101+1000*LOG10(G$7/G49)))</f>
        <v>0</v>
      </c>
      <c r="R49" s="40">
        <f>IF(OR(H49="",H49="-"),0,H$8*(101+1000*LOG10(H$7/H49)))</f>
        <v>0</v>
      </c>
      <c r="S49" s="40">
        <f>IF(OR(I49="",I49="-"),0,I$8*(101+1000*LOG10(I$7/I49)))</f>
        <v>0</v>
      </c>
      <c r="T49" s="40">
        <f aca="true" t="shared" si="6" ref="T49:W55">IF(OR(J49="",J49="-"),0,J$8*(101+1000*LOG10(J$7/J49)))</f>
        <v>0</v>
      </c>
      <c r="U49" s="40">
        <f t="shared" si="6"/>
        <v>0</v>
      </c>
      <c r="V49" s="40">
        <f t="shared" si="6"/>
        <v>0</v>
      </c>
      <c r="W49" s="40">
        <f t="shared" si="6"/>
        <v>0</v>
      </c>
      <c r="X49" s="41">
        <f t="shared" si="3"/>
        <v>0</v>
      </c>
      <c r="Y49" s="42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s="44" customFormat="1" ht="33" customHeight="1">
      <c r="A50" s="37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6">
        <f t="shared" si="5"/>
        <v>0</v>
      </c>
      <c r="O50" s="40">
        <f>IF(OR(E50="",E50="-"),0,E$8*(101+1000*LOG10(E$7/E50)))</f>
        <v>0</v>
      </c>
      <c r="P50" s="40">
        <f>IF(OR(F50="",F50="-"),0,F$8*(101+1000*LOG10(F$7/F50)))</f>
        <v>0</v>
      </c>
      <c r="Q50" s="40">
        <f>IF(OR(G50="",G50="-"),0,G$8*(101+1000*LOG10(G$7/G50)))</f>
        <v>0</v>
      </c>
      <c r="R50" s="40">
        <f>IF(OR(H50="",H50="-"),0,H$8*(101+1000*LOG10(H$7/H50)))</f>
        <v>0</v>
      </c>
      <c r="S50" s="40">
        <f>IF(OR(I50="",I50="-"),0,I$8*(101+1000*LOG10(I$7/I50)))</f>
        <v>0</v>
      </c>
      <c r="T50" s="40">
        <f t="shared" si="6"/>
        <v>0</v>
      </c>
      <c r="U50" s="40">
        <f t="shared" si="6"/>
        <v>0</v>
      </c>
      <c r="V50" s="40">
        <f t="shared" si="6"/>
        <v>0</v>
      </c>
      <c r="W50" s="40">
        <f t="shared" si="6"/>
        <v>0</v>
      </c>
      <c r="X50" s="41">
        <f t="shared" si="3"/>
        <v>0</v>
      </c>
      <c r="Y50" s="42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s="44" customFormat="1" ht="33" customHeight="1">
      <c r="A51" s="37">
        <v>43</v>
      </c>
      <c r="B51" s="38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6">
        <f t="shared" si="5"/>
        <v>0</v>
      </c>
      <c r="O51" s="40">
        <f>IF(OR(E51="",E51="-"),0,E$8*(101+1000*LOG10(E$7/E51)))</f>
        <v>0</v>
      </c>
      <c r="P51" s="40">
        <f>IF(OR(F51="",F51="-"),0,F$8*(101+1000*LOG10(F$7/F51)))</f>
        <v>0</v>
      </c>
      <c r="Q51" s="40">
        <f>IF(OR(G51="",G51="-"),0,G$8*(101+1000*LOG10(G$7/G51)))</f>
        <v>0</v>
      </c>
      <c r="R51" s="40">
        <f>IF(OR(H51="",H51="-"),0,H$8*(101+1000*LOG10(H$7/H51)))</f>
        <v>0</v>
      </c>
      <c r="S51" s="40">
        <f>IF(OR(I51="",I51="-"),0,I$8*(101+1000*LOG10(I$7/I51)))</f>
        <v>0</v>
      </c>
      <c r="T51" s="40">
        <f t="shared" si="6"/>
        <v>0</v>
      </c>
      <c r="U51" s="40">
        <f t="shared" si="6"/>
        <v>0</v>
      </c>
      <c r="V51" s="40">
        <f t="shared" si="6"/>
        <v>0</v>
      </c>
      <c r="W51" s="40">
        <f t="shared" si="6"/>
        <v>0</v>
      </c>
      <c r="X51" s="41">
        <f t="shared" si="3"/>
        <v>0</v>
      </c>
      <c r="Y51" s="42"/>
      <c r="Z51" s="42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44" customFormat="1" ht="33" customHeight="1">
      <c r="A52" s="37">
        <v>44</v>
      </c>
      <c r="B52" s="1"/>
      <c r="C52" s="1"/>
      <c r="D52" s="39"/>
      <c r="E52" s="39"/>
      <c r="F52" s="39"/>
      <c r="G52" s="2"/>
      <c r="H52" s="2"/>
      <c r="I52" s="2"/>
      <c r="J52" s="2"/>
      <c r="K52" s="2"/>
      <c r="L52" s="2"/>
      <c r="M52" s="2"/>
      <c r="N52" s="36">
        <f t="shared" si="5"/>
        <v>0</v>
      </c>
      <c r="O52" s="40">
        <f>IF(OR(E52="",E52="-"),0,E$8*(101+1000*LOG10(E$7/E52)))</f>
        <v>0</v>
      </c>
      <c r="P52" s="40">
        <f>IF(OR(F52="",F52="-"),0,F$8*(101+1000*LOG10(F$7/F52)))</f>
        <v>0</v>
      </c>
      <c r="Q52" s="40">
        <f>IF(OR(G52="",G52="-"),0,G$8*(101+1000*LOG10(G$7/G52)))</f>
        <v>0</v>
      </c>
      <c r="R52" s="40">
        <f>IF(OR(H52="",H52="-"),0,H$8*(101+1000*LOG10(H$7/H52)))</f>
        <v>0</v>
      </c>
      <c r="S52" s="40">
        <f>IF(OR(I52="",I52="-"),0,I$8*(101+1000*LOG10(I$7/I52)))</f>
        <v>0</v>
      </c>
      <c r="T52" s="40">
        <f t="shared" si="6"/>
        <v>0</v>
      </c>
      <c r="U52" s="40">
        <f t="shared" si="6"/>
        <v>0</v>
      </c>
      <c r="V52" s="40">
        <f t="shared" si="6"/>
        <v>0</v>
      </c>
      <c r="W52" s="40">
        <f t="shared" si="6"/>
        <v>0</v>
      </c>
      <c r="X52" s="41">
        <f t="shared" si="3"/>
        <v>0</v>
      </c>
      <c r="Y52" s="4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44" customFormat="1" ht="33" customHeight="1">
      <c r="A53" s="37">
        <v>45</v>
      </c>
      <c r="B53" s="8"/>
      <c r="C53" s="33"/>
      <c r="D53" s="33"/>
      <c r="E53" s="9"/>
      <c r="F53" s="4"/>
      <c r="G53" s="2"/>
      <c r="H53" s="2"/>
      <c r="I53" s="2"/>
      <c r="J53" s="2"/>
      <c r="K53" s="2"/>
      <c r="L53" s="2"/>
      <c r="M53" s="2"/>
      <c r="N53" s="36">
        <f t="shared" si="5"/>
        <v>0</v>
      </c>
      <c r="O53" s="40">
        <f>IF(OR(E53="",E53="-"),0,E$8*(101+1000*LOG10(E$7/E53)))</f>
        <v>0</v>
      </c>
      <c r="P53" s="40">
        <f>IF(OR(F53="",F53="-"),0,F$8*(101+1000*LOG10(F$7/F53)))</f>
        <v>0</v>
      </c>
      <c r="Q53" s="40">
        <f>IF(OR(G53="",G53="-"),0,G$8*(101+1000*LOG10(G$7/G53)))</f>
        <v>0</v>
      </c>
      <c r="R53" s="40">
        <f>IF(OR(H53="",H53="-"),0,H$8*(101+1000*LOG10(H$7/H53)))</f>
        <v>0</v>
      </c>
      <c r="S53" s="40">
        <f>IF(OR(I53="",I53="-"),0,I$8*(101+1000*LOG10(I$7/I53)))</f>
        <v>0</v>
      </c>
      <c r="T53" s="40">
        <f t="shared" si="6"/>
        <v>0</v>
      </c>
      <c r="U53" s="40">
        <f t="shared" si="6"/>
        <v>0</v>
      </c>
      <c r="V53" s="40">
        <f t="shared" si="6"/>
        <v>0</v>
      </c>
      <c r="W53" s="40">
        <f t="shared" si="6"/>
        <v>0</v>
      </c>
      <c r="X53" s="41">
        <f t="shared" si="3"/>
        <v>0</v>
      </c>
      <c r="Y53" s="42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s="44" customFormat="1" ht="33" customHeight="1">
      <c r="A54" s="37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6">
        <f t="shared" si="5"/>
        <v>0</v>
      </c>
      <c r="O54" s="40">
        <f>IF(OR(E54="",E54="-"),0,E$8*(101+1000*LOG10(E$7/E54)))</f>
        <v>0</v>
      </c>
      <c r="P54" s="40">
        <f>IF(OR(F54="",F54="-"),0,F$8*(101+1000*LOG10(F$7/F54)))</f>
        <v>0</v>
      </c>
      <c r="Q54" s="40">
        <f>IF(OR(G54="",G54="-"),0,G$8*(101+1000*LOG10(G$7/G54)))</f>
        <v>0</v>
      </c>
      <c r="R54" s="40">
        <f>IF(OR(H54="",H54="-"),0,H$8*(101+1000*LOG10(H$7/H54)))</f>
        <v>0</v>
      </c>
      <c r="S54" s="40">
        <f>IF(OR(I54="",I54="-"),0,I$8*(101+1000*LOG10(I$7/I54)))</f>
        <v>0</v>
      </c>
      <c r="T54" s="40">
        <f t="shared" si="6"/>
        <v>0</v>
      </c>
      <c r="U54" s="40">
        <f t="shared" si="6"/>
        <v>0</v>
      </c>
      <c r="V54" s="40">
        <f t="shared" si="6"/>
        <v>0</v>
      </c>
      <c r="W54" s="40">
        <f t="shared" si="6"/>
        <v>0</v>
      </c>
      <c r="X54" s="41">
        <f t="shared" si="3"/>
        <v>0</v>
      </c>
      <c r="Y54" s="42"/>
      <c r="Z54" s="42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s="44" customFormat="1" ht="33" customHeight="1">
      <c r="A55" s="37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6">
        <f t="shared" si="5"/>
        <v>0</v>
      </c>
      <c r="O55" s="40">
        <f>IF(OR(E55="",E55="-"),0,E$8*(101+1000*LOG10(E$7/E55)))</f>
        <v>0</v>
      </c>
      <c r="P55" s="40">
        <f>IF(OR(F55="",F55="-"),0,F$8*(101+1000*LOG10(F$7/F55)))</f>
        <v>0</v>
      </c>
      <c r="Q55" s="40">
        <f>IF(OR(G55="",G55="-"),0,G$8*(101+1000*LOG10(G$7/G55)))</f>
        <v>0</v>
      </c>
      <c r="R55" s="40">
        <f>IF(OR(H55="",H55="-"),0,H$8*(101+1000*LOG10(H$7/H55)))</f>
        <v>0</v>
      </c>
      <c r="S55" s="40">
        <f>IF(OR(I55="",I55="-"),0,I$8*(101+1000*LOG10(I$7/I55)))</f>
        <v>0</v>
      </c>
      <c r="T55" s="40">
        <f t="shared" si="6"/>
        <v>0</v>
      </c>
      <c r="U55" s="40">
        <f t="shared" si="6"/>
        <v>0</v>
      </c>
      <c r="V55" s="40">
        <f t="shared" si="6"/>
        <v>0</v>
      </c>
      <c r="W55" s="40">
        <f t="shared" si="6"/>
        <v>0</v>
      </c>
      <c r="X55" s="41">
        <f t="shared" si="3"/>
        <v>0</v>
      </c>
      <c r="Y55" s="42"/>
      <c r="Z55" s="42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55"/>
  <sheetViews>
    <sheetView zoomScale="65" zoomScaleNormal="65" zoomScalePageLayoutView="0" workbookViewId="0" topLeftCell="A1">
      <selection activeCell="J12" sqref="J12"/>
    </sheetView>
  </sheetViews>
  <sheetFormatPr defaultColWidth="9.140625" defaultRowHeight="12.75"/>
  <cols>
    <col min="1" max="1" width="9.140625" style="31" customWidth="1"/>
    <col min="2" max="2" width="14.57421875" style="31" customWidth="1"/>
    <col min="3" max="3" width="31.00390625" style="31" bestFit="1" customWidth="1"/>
    <col min="4" max="4" width="22.00390625" style="31" customWidth="1"/>
    <col min="5" max="5" width="13.421875" style="31" customWidth="1"/>
    <col min="6" max="6" width="14.00390625" style="31" customWidth="1"/>
    <col min="7" max="7" width="13.57421875" style="31" customWidth="1"/>
    <col min="8" max="8" width="13.28125" style="31" customWidth="1"/>
    <col min="9" max="9" width="12.7109375" style="31" customWidth="1"/>
    <col min="10" max="10" width="14.00390625" style="31" customWidth="1"/>
    <col min="11" max="13" width="14.421875" style="31" customWidth="1"/>
    <col min="14" max="14" width="12.28125" style="17" bestFit="1" customWidth="1"/>
    <col min="15" max="16" width="11.28125" style="18" customWidth="1"/>
    <col min="17" max="23" width="9.140625" style="18" customWidth="1"/>
    <col min="24" max="24" width="8.8515625" style="18" customWidth="1"/>
    <col min="25" max="26" width="9.140625" style="32" customWidth="1"/>
    <col min="27" max="16384" width="9.140625" style="31" customWidth="1"/>
  </cols>
  <sheetData>
    <row r="1" spans="15:26" s="17" customFormat="1" ht="15"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</row>
    <row r="2" spans="1:26" s="17" customFormat="1" ht="15">
      <c r="A2" s="96" t="s">
        <v>6</v>
      </c>
      <c r="B2" s="96"/>
      <c r="C2" s="96"/>
      <c r="D2" s="96"/>
      <c r="E2" s="96"/>
      <c r="F2" s="96"/>
      <c r="G2" s="96"/>
      <c r="H2" s="96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0:26" s="17" customFormat="1" ht="15">
      <c r="J3" s="96" t="s">
        <v>8</v>
      </c>
      <c r="K3" s="96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</row>
    <row r="4" spans="1:26" s="17" customFormat="1" ht="18" customHeight="1">
      <c r="A4" s="97" t="s">
        <v>68</v>
      </c>
      <c r="B4" s="97"/>
      <c r="C4" s="97"/>
      <c r="D4" s="97"/>
      <c r="E4" s="97"/>
      <c r="F4" s="97"/>
      <c r="G4" s="97"/>
      <c r="H4" s="97"/>
      <c r="J4" s="17">
        <f>SUM(E7:M7)/8</f>
        <v>0.5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</row>
    <row r="5" spans="1:26" s="17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</row>
    <row r="6" spans="1:26" s="24" customFormat="1" ht="15" customHeight="1">
      <c r="A6" s="98" t="s">
        <v>0</v>
      </c>
      <c r="B6" s="93" t="s">
        <v>1</v>
      </c>
      <c r="C6" s="93" t="s">
        <v>7</v>
      </c>
      <c r="D6" s="21" t="s">
        <v>2</v>
      </c>
      <c r="E6" s="21" t="s">
        <v>23</v>
      </c>
      <c r="F6" s="21" t="s">
        <v>19</v>
      </c>
      <c r="G6" s="21" t="s">
        <v>24</v>
      </c>
      <c r="H6" s="21" t="s">
        <v>25</v>
      </c>
      <c r="I6" s="21" t="s">
        <v>20</v>
      </c>
      <c r="J6" s="21" t="s">
        <v>77</v>
      </c>
      <c r="K6" s="21" t="s">
        <v>21</v>
      </c>
      <c r="L6" s="21" t="s">
        <v>26</v>
      </c>
      <c r="M6" s="21" t="s">
        <v>27</v>
      </c>
      <c r="N6" s="93" t="s">
        <v>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</row>
    <row r="7" spans="1:26" s="24" customFormat="1" ht="14.25" customHeight="1">
      <c r="A7" s="99"/>
      <c r="B7" s="94"/>
      <c r="C7" s="94"/>
      <c r="D7" s="25" t="s">
        <v>4</v>
      </c>
      <c r="E7" s="26">
        <f>COUNTIF(E9:E59,"&gt;0")</f>
        <v>0</v>
      </c>
      <c r="F7" s="26">
        <f>COUNTIF(F9:F59,"&gt;0")</f>
        <v>0</v>
      </c>
      <c r="G7" s="26">
        <f aca="true" t="shared" si="0" ref="G7:M7">COUNTIF(G9:G59,"&gt;0")</f>
        <v>0</v>
      </c>
      <c r="H7" s="26">
        <f t="shared" si="0"/>
        <v>0</v>
      </c>
      <c r="I7" s="26">
        <f t="shared" si="0"/>
        <v>4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94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3"/>
    </row>
    <row r="8" spans="1:26" s="24" customFormat="1" ht="14.25" customHeight="1">
      <c r="A8" s="104"/>
      <c r="B8" s="95"/>
      <c r="C8" s="95"/>
      <c r="D8" s="25" t="s">
        <v>5</v>
      </c>
      <c r="E8" s="25">
        <v>1</v>
      </c>
      <c r="F8" s="25">
        <v>1</v>
      </c>
      <c r="G8" s="26">
        <v>1</v>
      </c>
      <c r="H8" s="26">
        <v>1.1</v>
      </c>
      <c r="I8" s="26">
        <v>1</v>
      </c>
      <c r="J8" s="26">
        <v>1</v>
      </c>
      <c r="K8" s="26">
        <v>1</v>
      </c>
      <c r="L8" s="26">
        <v>1.2</v>
      </c>
      <c r="M8" s="26">
        <v>1</v>
      </c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</row>
    <row r="9" spans="1:37" ht="33" customHeight="1">
      <c r="A9" s="37">
        <v>1</v>
      </c>
      <c r="B9" s="1"/>
      <c r="C9" s="1" t="s">
        <v>261</v>
      </c>
      <c r="D9" s="1" t="s">
        <v>257</v>
      </c>
      <c r="E9" s="4"/>
      <c r="F9" s="4"/>
      <c r="G9" s="2"/>
      <c r="H9" s="2"/>
      <c r="I9" s="2">
        <v>1</v>
      </c>
      <c r="J9" s="2"/>
      <c r="K9" s="2"/>
      <c r="L9" s="2"/>
      <c r="M9" s="2"/>
      <c r="N9" s="36">
        <f aca="true" t="shared" si="1" ref="N9:N32">X9</f>
        <v>703.0599913279624</v>
      </c>
      <c r="O9" s="27">
        <f aca="true" t="shared" si="2" ref="O9:O55">IF(OR(E9="",E9="-"),0,E$8*(101+1000*LOG10(E$7/E9)))</f>
        <v>0</v>
      </c>
      <c r="P9" s="27">
        <f aca="true" t="shared" si="3" ref="P9:P55">IF(OR(F9="",F9="-"),0,F$8*(101+1000*LOG10(F$7/F9)))</f>
        <v>0</v>
      </c>
      <c r="Q9" s="27">
        <f aca="true" t="shared" si="4" ref="Q9:Q55">IF(OR(G9="",G9="-"),0,G$8*(101+1000*LOG10(G$7/G9)))</f>
        <v>0</v>
      </c>
      <c r="R9" s="27">
        <f aca="true" t="shared" si="5" ref="R9:R55">IF(OR(H9="",H9="-"),0,H$8*(101+1000*LOG10(H$7/H9)))</f>
        <v>0</v>
      </c>
      <c r="S9" s="27">
        <f aca="true" t="shared" si="6" ref="S9:S55">IF(OR(I9="",I9="-"),0,I$8*(101+1000*LOG10(I$7/I9)))</f>
        <v>703.0599913279624</v>
      </c>
      <c r="T9" s="27">
        <f aca="true" t="shared" si="7" ref="T9:T55">IF(OR(J9="",J9="-"),0,J$8*(101+1000*LOG10(J$7/J9)))</f>
        <v>0</v>
      </c>
      <c r="U9" s="27">
        <f aca="true" t="shared" si="8" ref="U9:U55">IF(OR(K9="",K9="-"),0,K$8*(101+1000*LOG10(K$7/K9)))</f>
        <v>0</v>
      </c>
      <c r="V9" s="27">
        <f aca="true" t="shared" si="9" ref="V9:W27">IF(OR(L9="",L9="-"),0,L$8*(101+1000*LOG10(L$7/L9)))</f>
        <v>0</v>
      </c>
      <c r="W9" s="27">
        <f t="shared" si="9"/>
        <v>0</v>
      </c>
      <c r="X9" s="28">
        <f aca="true" t="shared" si="10" ref="X9:X55">SUM(O9:W9)</f>
        <v>703.0599913279624</v>
      </c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3" customHeight="1">
      <c r="A10" s="55">
        <v>2</v>
      </c>
      <c r="B10" s="4"/>
      <c r="C10" s="1" t="s">
        <v>262</v>
      </c>
      <c r="D10" s="4" t="s">
        <v>258</v>
      </c>
      <c r="E10" s="4"/>
      <c r="F10" s="4"/>
      <c r="G10" s="2"/>
      <c r="H10" s="2"/>
      <c r="I10" s="2">
        <v>2</v>
      </c>
      <c r="J10" s="2"/>
      <c r="K10" s="2"/>
      <c r="L10" s="2"/>
      <c r="M10" s="2"/>
      <c r="N10" s="36">
        <f t="shared" si="1"/>
        <v>402.0299956639812</v>
      </c>
      <c r="O10" s="27">
        <f t="shared" si="2"/>
        <v>0</v>
      </c>
      <c r="P10" s="27">
        <f t="shared" si="3"/>
        <v>0</v>
      </c>
      <c r="Q10" s="27">
        <f t="shared" si="4"/>
        <v>0</v>
      </c>
      <c r="R10" s="27">
        <f t="shared" si="5"/>
        <v>0</v>
      </c>
      <c r="S10" s="27">
        <f t="shared" si="6"/>
        <v>402.0299956639812</v>
      </c>
      <c r="T10" s="27">
        <f t="shared" si="7"/>
        <v>0</v>
      </c>
      <c r="U10" s="27">
        <f t="shared" si="8"/>
        <v>0</v>
      </c>
      <c r="V10" s="27">
        <f t="shared" si="9"/>
        <v>0</v>
      </c>
      <c r="W10" s="27">
        <f t="shared" si="9"/>
        <v>0</v>
      </c>
      <c r="X10" s="28">
        <f t="shared" si="10"/>
        <v>402.0299956639812</v>
      </c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3" customHeight="1">
      <c r="A11" s="55">
        <v>3</v>
      </c>
      <c r="B11" s="8"/>
      <c r="C11" s="8" t="s">
        <v>263</v>
      </c>
      <c r="D11" s="8" t="s">
        <v>259</v>
      </c>
      <c r="E11" s="8"/>
      <c r="F11" s="8"/>
      <c r="G11" s="2"/>
      <c r="H11" s="2"/>
      <c r="I11" s="2">
        <v>3</v>
      </c>
      <c r="J11" s="2"/>
      <c r="K11" s="2"/>
      <c r="L11" s="2"/>
      <c r="M11" s="2"/>
      <c r="N11" s="36">
        <f t="shared" si="1"/>
        <v>225.93873660829993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0</v>
      </c>
      <c r="S11" s="27">
        <f t="shared" si="6"/>
        <v>225.93873660829993</v>
      </c>
      <c r="T11" s="27">
        <f t="shared" si="7"/>
        <v>0</v>
      </c>
      <c r="U11" s="27">
        <f t="shared" si="8"/>
        <v>0</v>
      </c>
      <c r="V11" s="27">
        <f t="shared" si="9"/>
        <v>0</v>
      </c>
      <c r="W11" s="27">
        <f t="shared" si="9"/>
        <v>0</v>
      </c>
      <c r="X11" s="28">
        <f t="shared" si="10"/>
        <v>225.93873660829993</v>
      </c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3" customHeight="1">
      <c r="A12" s="55">
        <v>4</v>
      </c>
      <c r="B12" s="1"/>
      <c r="C12" s="1" t="s">
        <v>264</v>
      </c>
      <c r="D12" s="1" t="s">
        <v>260</v>
      </c>
      <c r="E12" s="1"/>
      <c r="F12" s="3"/>
      <c r="G12" s="2"/>
      <c r="H12" s="2"/>
      <c r="I12" s="2">
        <v>4</v>
      </c>
      <c r="J12" s="2"/>
      <c r="K12" s="2"/>
      <c r="L12" s="2"/>
      <c r="M12" s="2"/>
      <c r="N12" s="36">
        <f t="shared" si="1"/>
        <v>101</v>
      </c>
      <c r="O12" s="27">
        <f t="shared" si="2"/>
        <v>0</v>
      </c>
      <c r="P12" s="27">
        <f t="shared" si="3"/>
        <v>0</v>
      </c>
      <c r="Q12" s="27">
        <f t="shared" si="4"/>
        <v>0</v>
      </c>
      <c r="R12" s="27">
        <f t="shared" si="5"/>
        <v>0</v>
      </c>
      <c r="S12" s="27">
        <f t="shared" si="6"/>
        <v>101</v>
      </c>
      <c r="T12" s="27">
        <f t="shared" si="7"/>
        <v>0</v>
      </c>
      <c r="U12" s="27">
        <f t="shared" si="8"/>
        <v>0</v>
      </c>
      <c r="V12" s="27">
        <f t="shared" si="9"/>
        <v>0</v>
      </c>
      <c r="W12" s="27">
        <f t="shared" si="9"/>
        <v>0</v>
      </c>
      <c r="X12" s="28">
        <f t="shared" si="10"/>
        <v>101</v>
      </c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33" customHeight="1">
      <c r="A13" s="37">
        <v>5</v>
      </c>
      <c r="B13" s="58"/>
      <c r="C13" s="58"/>
      <c r="D13" s="58"/>
      <c r="E13" s="3"/>
      <c r="F13" s="3"/>
      <c r="G13" s="2"/>
      <c r="H13" s="2"/>
      <c r="I13" s="2"/>
      <c r="J13" s="2"/>
      <c r="K13" s="2"/>
      <c r="L13" s="2"/>
      <c r="M13" s="2"/>
      <c r="N13" s="36">
        <f t="shared" si="1"/>
        <v>0</v>
      </c>
      <c r="O13" s="27">
        <f t="shared" si="2"/>
        <v>0</v>
      </c>
      <c r="P13" s="27">
        <f t="shared" si="3"/>
        <v>0</v>
      </c>
      <c r="Q13" s="27">
        <f t="shared" si="4"/>
        <v>0</v>
      </c>
      <c r="R13" s="27">
        <f t="shared" si="5"/>
        <v>0</v>
      </c>
      <c r="S13" s="27">
        <f t="shared" si="6"/>
        <v>0</v>
      </c>
      <c r="T13" s="27">
        <f t="shared" si="7"/>
        <v>0</v>
      </c>
      <c r="U13" s="27">
        <f t="shared" si="8"/>
        <v>0</v>
      </c>
      <c r="V13" s="27">
        <f t="shared" si="9"/>
        <v>0</v>
      </c>
      <c r="W13" s="27">
        <f t="shared" si="9"/>
        <v>0</v>
      </c>
      <c r="X13" s="28">
        <f t="shared" si="10"/>
        <v>0</v>
      </c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33" customHeight="1">
      <c r="A14" s="37">
        <v>6</v>
      </c>
      <c r="B14" s="58"/>
      <c r="C14" s="58"/>
      <c r="D14" s="54"/>
      <c r="E14" s="9"/>
      <c r="F14" s="4"/>
      <c r="G14" s="2"/>
      <c r="H14" s="2"/>
      <c r="I14" s="2"/>
      <c r="J14" s="2"/>
      <c r="K14" s="2"/>
      <c r="L14" s="2"/>
      <c r="M14" s="2"/>
      <c r="N14" s="36">
        <f t="shared" si="1"/>
        <v>0</v>
      </c>
      <c r="O14" s="27">
        <f t="shared" si="2"/>
        <v>0</v>
      </c>
      <c r="P14" s="27">
        <f t="shared" si="3"/>
        <v>0</v>
      </c>
      <c r="Q14" s="27">
        <f t="shared" si="4"/>
        <v>0</v>
      </c>
      <c r="R14" s="27">
        <f t="shared" si="5"/>
        <v>0</v>
      </c>
      <c r="S14" s="27">
        <f t="shared" si="6"/>
        <v>0</v>
      </c>
      <c r="T14" s="27">
        <f t="shared" si="7"/>
        <v>0</v>
      </c>
      <c r="U14" s="27">
        <f t="shared" si="8"/>
        <v>0</v>
      </c>
      <c r="V14" s="27">
        <f t="shared" si="9"/>
        <v>0</v>
      </c>
      <c r="W14" s="27">
        <f t="shared" si="9"/>
        <v>0</v>
      </c>
      <c r="X14" s="28">
        <f t="shared" si="10"/>
        <v>0</v>
      </c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33" customHeight="1">
      <c r="A15" s="37">
        <v>7</v>
      </c>
      <c r="B15" s="59"/>
      <c r="C15" s="59"/>
      <c r="D15" s="59"/>
      <c r="E15" s="3"/>
      <c r="F15" s="3"/>
      <c r="G15" s="2"/>
      <c r="H15" s="2"/>
      <c r="I15" s="2"/>
      <c r="J15" s="2"/>
      <c r="K15" s="2"/>
      <c r="L15" s="2"/>
      <c r="M15" s="2"/>
      <c r="N15" s="36">
        <f t="shared" si="1"/>
        <v>0</v>
      </c>
      <c r="O15" s="27">
        <f t="shared" si="2"/>
        <v>0</v>
      </c>
      <c r="P15" s="27">
        <f t="shared" si="3"/>
        <v>0</v>
      </c>
      <c r="Q15" s="27">
        <f t="shared" si="4"/>
        <v>0</v>
      </c>
      <c r="R15" s="27">
        <f t="shared" si="5"/>
        <v>0</v>
      </c>
      <c r="S15" s="27">
        <f t="shared" si="6"/>
        <v>0</v>
      </c>
      <c r="T15" s="27">
        <f t="shared" si="7"/>
        <v>0</v>
      </c>
      <c r="U15" s="27">
        <f t="shared" si="8"/>
        <v>0</v>
      </c>
      <c r="V15" s="27">
        <f t="shared" si="9"/>
        <v>0</v>
      </c>
      <c r="W15" s="27">
        <f t="shared" si="9"/>
        <v>0</v>
      </c>
      <c r="X15" s="28">
        <f t="shared" si="10"/>
        <v>0</v>
      </c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33" customHeight="1">
      <c r="A16" s="37">
        <v>8</v>
      </c>
      <c r="B16" s="4"/>
      <c r="C16" s="35"/>
      <c r="D16" s="4"/>
      <c r="E16" s="4"/>
      <c r="F16" s="4"/>
      <c r="G16" s="2"/>
      <c r="H16" s="2"/>
      <c r="I16" s="2"/>
      <c r="J16" s="2"/>
      <c r="K16" s="2"/>
      <c r="L16" s="2"/>
      <c r="M16" s="2"/>
      <c r="N16" s="36">
        <f t="shared" si="1"/>
        <v>0</v>
      </c>
      <c r="O16" s="27">
        <f t="shared" si="2"/>
        <v>0</v>
      </c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27">
        <f t="shared" si="7"/>
        <v>0</v>
      </c>
      <c r="U16" s="27">
        <f t="shared" si="8"/>
        <v>0</v>
      </c>
      <c r="V16" s="27">
        <f t="shared" si="9"/>
        <v>0</v>
      </c>
      <c r="W16" s="27">
        <f t="shared" si="9"/>
        <v>0</v>
      </c>
      <c r="X16" s="28">
        <f t="shared" si="10"/>
        <v>0</v>
      </c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33" customHeight="1">
      <c r="A17" s="37">
        <v>9</v>
      </c>
      <c r="B17" s="8"/>
      <c r="C17" s="1"/>
      <c r="D17" s="1"/>
      <c r="E17" s="8"/>
      <c r="F17" s="3"/>
      <c r="G17" s="2"/>
      <c r="H17" s="2"/>
      <c r="I17" s="2"/>
      <c r="J17" s="2"/>
      <c r="K17" s="2"/>
      <c r="L17" s="2"/>
      <c r="M17" s="2"/>
      <c r="N17" s="36">
        <f t="shared" si="1"/>
        <v>0</v>
      </c>
      <c r="O17" s="27">
        <f t="shared" si="2"/>
        <v>0</v>
      </c>
      <c r="P17" s="27">
        <f t="shared" si="3"/>
        <v>0</v>
      </c>
      <c r="Q17" s="27">
        <f t="shared" si="4"/>
        <v>0</v>
      </c>
      <c r="R17" s="27">
        <f t="shared" si="5"/>
        <v>0</v>
      </c>
      <c r="S17" s="27">
        <f t="shared" si="6"/>
        <v>0</v>
      </c>
      <c r="T17" s="27">
        <f t="shared" si="7"/>
        <v>0</v>
      </c>
      <c r="U17" s="27">
        <f t="shared" si="8"/>
        <v>0</v>
      </c>
      <c r="V17" s="27">
        <f t="shared" si="9"/>
        <v>0</v>
      </c>
      <c r="W17" s="27">
        <f t="shared" si="9"/>
        <v>0</v>
      </c>
      <c r="X17" s="28">
        <f t="shared" si="10"/>
        <v>0</v>
      </c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33" customHeight="1">
      <c r="A18" s="37">
        <v>10</v>
      </c>
      <c r="B18" s="37"/>
      <c r="C18" s="1"/>
      <c r="D18" s="1"/>
      <c r="E18" s="37"/>
      <c r="F18" s="37"/>
      <c r="G18" s="2"/>
      <c r="H18" s="3"/>
      <c r="I18" s="3"/>
      <c r="J18" s="2"/>
      <c r="K18" s="2"/>
      <c r="L18" s="2"/>
      <c r="M18" s="2"/>
      <c r="N18" s="36">
        <f t="shared" si="1"/>
        <v>0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0</v>
      </c>
      <c r="S18" s="27">
        <f t="shared" si="6"/>
        <v>0</v>
      </c>
      <c r="T18" s="27">
        <f t="shared" si="7"/>
        <v>0</v>
      </c>
      <c r="U18" s="27">
        <f t="shared" si="8"/>
        <v>0</v>
      </c>
      <c r="V18" s="27">
        <f t="shared" si="9"/>
        <v>0</v>
      </c>
      <c r="W18" s="27">
        <f t="shared" si="9"/>
        <v>0</v>
      </c>
      <c r="X18" s="28">
        <f t="shared" si="10"/>
        <v>0</v>
      </c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33" customHeight="1">
      <c r="A19" s="37">
        <v>11</v>
      </c>
      <c r="B19" s="3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36">
        <f t="shared" si="1"/>
        <v>0</v>
      </c>
      <c r="O19" s="27">
        <f t="shared" si="2"/>
        <v>0</v>
      </c>
      <c r="P19" s="27">
        <f t="shared" si="3"/>
        <v>0</v>
      </c>
      <c r="Q19" s="27">
        <f t="shared" si="4"/>
        <v>0</v>
      </c>
      <c r="R19" s="27">
        <f t="shared" si="5"/>
        <v>0</v>
      </c>
      <c r="S19" s="27">
        <f t="shared" si="6"/>
        <v>0</v>
      </c>
      <c r="T19" s="27">
        <f t="shared" si="7"/>
        <v>0</v>
      </c>
      <c r="U19" s="27">
        <f t="shared" si="8"/>
        <v>0</v>
      </c>
      <c r="V19" s="27">
        <f t="shared" si="9"/>
        <v>0</v>
      </c>
      <c r="W19" s="27">
        <f t="shared" si="9"/>
        <v>0</v>
      </c>
      <c r="X19" s="28">
        <f t="shared" si="10"/>
        <v>0</v>
      </c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33" customHeight="1">
      <c r="A20" s="37">
        <v>12</v>
      </c>
      <c r="B20" s="1"/>
      <c r="C20" s="1"/>
      <c r="D20" s="1"/>
      <c r="E20" s="1"/>
      <c r="F20" s="4"/>
      <c r="G20" s="2"/>
      <c r="H20" s="2"/>
      <c r="I20" s="2"/>
      <c r="J20" s="2"/>
      <c r="K20" s="2"/>
      <c r="L20" s="2"/>
      <c r="M20" s="2"/>
      <c r="N20" s="36">
        <f t="shared" si="1"/>
        <v>0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7">
        <f t="shared" si="5"/>
        <v>0</v>
      </c>
      <c r="S20" s="27">
        <f t="shared" si="6"/>
        <v>0</v>
      </c>
      <c r="T20" s="27">
        <f t="shared" si="7"/>
        <v>0</v>
      </c>
      <c r="U20" s="27">
        <f t="shared" si="8"/>
        <v>0</v>
      </c>
      <c r="V20" s="27">
        <f t="shared" si="9"/>
        <v>0</v>
      </c>
      <c r="W20" s="27">
        <f t="shared" si="9"/>
        <v>0</v>
      </c>
      <c r="X20" s="28">
        <f t="shared" si="10"/>
        <v>0</v>
      </c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33" customHeight="1">
      <c r="A21" s="37">
        <v>13</v>
      </c>
      <c r="B21" s="1"/>
      <c r="C21" s="52"/>
      <c r="D21" s="50"/>
      <c r="E21" s="3"/>
      <c r="F21" s="3"/>
      <c r="G21" s="2"/>
      <c r="H21" s="2"/>
      <c r="I21" s="2"/>
      <c r="J21" s="2"/>
      <c r="K21" s="2"/>
      <c r="L21" s="2"/>
      <c r="M21" s="2"/>
      <c r="N21" s="36">
        <f t="shared" si="1"/>
        <v>0</v>
      </c>
      <c r="O21" s="27">
        <f t="shared" si="2"/>
        <v>0</v>
      </c>
      <c r="P21" s="27">
        <f t="shared" si="3"/>
        <v>0</v>
      </c>
      <c r="Q21" s="27">
        <f t="shared" si="4"/>
        <v>0</v>
      </c>
      <c r="R21" s="27">
        <f t="shared" si="5"/>
        <v>0</v>
      </c>
      <c r="S21" s="27">
        <f t="shared" si="6"/>
        <v>0</v>
      </c>
      <c r="T21" s="27">
        <f t="shared" si="7"/>
        <v>0</v>
      </c>
      <c r="U21" s="27">
        <f t="shared" si="8"/>
        <v>0</v>
      </c>
      <c r="V21" s="27">
        <f t="shared" si="9"/>
        <v>0</v>
      </c>
      <c r="W21" s="27">
        <f t="shared" si="9"/>
        <v>0</v>
      </c>
      <c r="X21" s="28">
        <f t="shared" si="10"/>
        <v>0</v>
      </c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33" customHeight="1">
      <c r="A22" s="37">
        <v>14</v>
      </c>
      <c r="B22" s="57"/>
      <c r="C22" s="8"/>
      <c r="D22" s="8"/>
      <c r="E22" s="8"/>
      <c r="F22" s="8"/>
      <c r="G22" s="2"/>
      <c r="H22" s="2"/>
      <c r="I22" s="2"/>
      <c r="J22" s="2"/>
      <c r="K22" s="2"/>
      <c r="L22" s="2"/>
      <c r="M22" s="2"/>
      <c r="N22" s="36">
        <f t="shared" si="1"/>
        <v>0</v>
      </c>
      <c r="O22" s="27">
        <f t="shared" si="2"/>
        <v>0</v>
      </c>
      <c r="P22" s="27">
        <f t="shared" si="3"/>
        <v>0</v>
      </c>
      <c r="Q22" s="27">
        <f t="shared" si="4"/>
        <v>0</v>
      </c>
      <c r="R22" s="27">
        <f t="shared" si="5"/>
        <v>0</v>
      </c>
      <c r="S22" s="27">
        <f t="shared" si="6"/>
        <v>0</v>
      </c>
      <c r="T22" s="27">
        <f t="shared" si="7"/>
        <v>0</v>
      </c>
      <c r="U22" s="27">
        <f t="shared" si="8"/>
        <v>0</v>
      </c>
      <c r="V22" s="27">
        <f t="shared" si="9"/>
        <v>0</v>
      </c>
      <c r="W22" s="27">
        <f t="shared" si="9"/>
        <v>0</v>
      </c>
      <c r="X22" s="28">
        <f t="shared" si="10"/>
        <v>0</v>
      </c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33" customHeight="1">
      <c r="A23" s="37">
        <v>15</v>
      </c>
      <c r="B23" s="8"/>
      <c r="C23" s="1"/>
      <c r="D23" s="1"/>
      <c r="E23" s="9"/>
      <c r="F23" s="3"/>
      <c r="G23" s="2"/>
      <c r="H23" s="2"/>
      <c r="I23" s="2"/>
      <c r="J23" s="2"/>
      <c r="K23" s="2"/>
      <c r="L23" s="2"/>
      <c r="M23" s="2"/>
      <c r="N23" s="36">
        <f t="shared" si="1"/>
        <v>0</v>
      </c>
      <c r="O23" s="27">
        <f t="shared" si="2"/>
        <v>0</v>
      </c>
      <c r="P23" s="27">
        <f t="shared" si="3"/>
        <v>0</v>
      </c>
      <c r="Q23" s="27">
        <f t="shared" si="4"/>
        <v>0</v>
      </c>
      <c r="R23" s="27">
        <f t="shared" si="5"/>
        <v>0</v>
      </c>
      <c r="S23" s="27">
        <f t="shared" si="6"/>
        <v>0</v>
      </c>
      <c r="T23" s="27">
        <f t="shared" si="7"/>
        <v>0</v>
      </c>
      <c r="U23" s="27">
        <f t="shared" si="8"/>
        <v>0</v>
      </c>
      <c r="V23" s="27">
        <f t="shared" si="9"/>
        <v>0</v>
      </c>
      <c r="W23" s="27">
        <f t="shared" si="9"/>
        <v>0</v>
      </c>
      <c r="X23" s="28">
        <f t="shared" si="10"/>
        <v>0</v>
      </c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33" customHeight="1">
      <c r="A24" s="37">
        <v>16</v>
      </c>
      <c r="B24" s="1"/>
      <c r="C24" s="1"/>
      <c r="D24" s="1"/>
      <c r="E24" s="3"/>
      <c r="F24" s="3"/>
      <c r="G24" s="2"/>
      <c r="H24" s="2"/>
      <c r="I24" s="2"/>
      <c r="J24" s="2"/>
      <c r="K24" s="2"/>
      <c r="L24" s="2"/>
      <c r="M24" s="2"/>
      <c r="N24" s="36">
        <f t="shared" si="1"/>
        <v>0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7">
        <f t="shared" si="5"/>
        <v>0</v>
      </c>
      <c r="S24" s="27">
        <f t="shared" si="6"/>
        <v>0</v>
      </c>
      <c r="T24" s="27">
        <f t="shared" si="7"/>
        <v>0</v>
      </c>
      <c r="U24" s="27">
        <f t="shared" si="8"/>
        <v>0</v>
      </c>
      <c r="V24" s="27">
        <f t="shared" si="9"/>
        <v>0</v>
      </c>
      <c r="W24" s="27">
        <f t="shared" si="9"/>
        <v>0</v>
      </c>
      <c r="X24" s="28">
        <f t="shared" si="10"/>
        <v>0</v>
      </c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33" customHeight="1">
      <c r="A25" s="37">
        <v>17</v>
      </c>
      <c r="B25" s="37"/>
      <c r="C25" s="58"/>
      <c r="D25" s="58"/>
      <c r="E25" s="37"/>
      <c r="F25" s="37"/>
      <c r="G25" s="2"/>
      <c r="H25" s="2"/>
      <c r="I25" s="2"/>
      <c r="J25" s="2"/>
      <c r="K25" s="2"/>
      <c r="L25" s="2"/>
      <c r="M25" s="2"/>
      <c r="N25" s="36">
        <f t="shared" si="1"/>
        <v>0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7">
        <f t="shared" si="5"/>
        <v>0</v>
      </c>
      <c r="S25" s="27">
        <f t="shared" si="6"/>
        <v>0</v>
      </c>
      <c r="T25" s="27">
        <f t="shared" si="7"/>
        <v>0</v>
      </c>
      <c r="U25" s="27">
        <f t="shared" si="8"/>
        <v>0</v>
      </c>
      <c r="V25" s="27">
        <f t="shared" si="9"/>
        <v>0</v>
      </c>
      <c r="W25" s="27">
        <f t="shared" si="9"/>
        <v>0</v>
      </c>
      <c r="X25" s="28">
        <f t="shared" si="10"/>
        <v>0</v>
      </c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33" customHeight="1">
      <c r="A26" s="37">
        <v>18</v>
      </c>
      <c r="B26" s="3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36">
        <f t="shared" si="1"/>
        <v>0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7">
        <f t="shared" si="5"/>
        <v>0</v>
      </c>
      <c r="S26" s="27">
        <f t="shared" si="6"/>
        <v>0</v>
      </c>
      <c r="T26" s="27">
        <f t="shared" si="7"/>
        <v>0</v>
      </c>
      <c r="U26" s="27">
        <f t="shared" si="8"/>
        <v>0</v>
      </c>
      <c r="V26" s="27">
        <f t="shared" si="9"/>
        <v>0</v>
      </c>
      <c r="W26" s="27">
        <f t="shared" si="9"/>
        <v>0</v>
      </c>
      <c r="X26" s="28">
        <f t="shared" si="10"/>
        <v>0</v>
      </c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33" customHeight="1">
      <c r="A27" s="37">
        <v>19</v>
      </c>
      <c r="B27" s="1"/>
      <c r="C27" s="51"/>
      <c r="D27" s="51"/>
      <c r="E27" s="8"/>
      <c r="F27" s="8"/>
      <c r="G27" s="2"/>
      <c r="H27" s="2"/>
      <c r="I27" s="2"/>
      <c r="J27" s="2"/>
      <c r="K27" s="2"/>
      <c r="L27" s="2"/>
      <c r="M27" s="2"/>
      <c r="N27" s="36">
        <f t="shared" si="1"/>
        <v>0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7">
        <f t="shared" si="5"/>
        <v>0</v>
      </c>
      <c r="S27" s="27">
        <f t="shared" si="6"/>
        <v>0</v>
      </c>
      <c r="T27" s="27">
        <f t="shared" si="7"/>
        <v>0</v>
      </c>
      <c r="U27" s="27">
        <f t="shared" si="8"/>
        <v>0</v>
      </c>
      <c r="V27" s="27">
        <f t="shared" si="9"/>
        <v>0</v>
      </c>
      <c r="W27" s="27">
        <f t="shared" si="9"/>
        <v>0</v>
      </c>
      <c r="X27" s="28">
        <f t="shared" si="10"/>
        <v>0</v>
      </c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33" customHeight="1">
      <c r="A28" s="37">
        <v>20</v>
      </c>
      <c r="B28" s="37"/>
      <c r="C28" s="59"/>
      <c r="D28" s="59"/>
      <c r="E28" s="1"/>
      <c r="F28" s="8"/>
      <c r="G28" s="2"/>
      <c r="H28" s="2"/>
      <c r="I28" s="2"/>
      <c r="J28" s="2"/>
      <c r="K28" s="2"/>
      <c r="L28" s="2"/>
      <c r="M28" s="2"/>
      <c r="N28" s="36">
        <f t="shared" si="1"/>
        <v>0</v>
      </c>
      <c r="O28" s="27">
        <f t="shared" si="2"/>
        <v>0</v>
      </c>
      <c r="P28" s="27">
        <f t="shared" si="3"/>
        <v>0</v>
      </c>
      <c r="Q28" s="27">
        <f t="shared" si="4"/>
        <v>0</v>
      </c>
      <c r="R28" s="27">
        <f t="shared" si="5"/>
        <v>0</v>
      </c>
      <c r="S28" s="27">
        <f t="shared" si="6"/>
        <v>0</v>
      </c>
      <c r="T28" s="27">
        <f t="shared" si="7"/>
        <v>0</v>
      </c>
      <c r="U28" s="27">
        <f t="shared" si="8"/>
        <v>0</v>
      </c>
      <c r="V28" s="27">
        <f aca="true" t="shared" si="11" ref="V28:W48">IF(OR(L28="",L28="-"),0,L$8*(101+1000*LOG10(L$7/L28)))</f>
        <v>0</v>
      </c>
      <c r="W28" s="27">
        <f t="shared" si="11"/>
        <v>0</v>
      </c>
      <c r="X28" s="28">
        <f t="shared" si="10"/>
        <v>0</v>
      </c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33" customHeight="1">
      <c r="A29" s="37">
        <v>21</v>
      </c>
      <c r="B29" s="3"/>
      <c r="C29" s="1"/>
      <c r="D29" s="1"/>
      <c r="E29" s="1"/>
      <c r="F29" s="3"/>
      <c r="G29" s="2"/>
      <c r="H29" s="2"/>
      <c r="I29" s="2"/>
      <c r="J29" s="2"/>
      <c r="K29" s="2"/>
      <c r="L29" s="2"/>
      <c r="M29" s="2"/>
      <c r="N29" s="36">
        <f t="shared" si="1"/>
        <v>0</v>
      </c>
      <c r="O29" s="27">
        <f t="shared" si="2"/>
        <v>0</v>
      </c>
      <c r="P29" s="27">
        <f t="shared" si="3"/>
        <v>0</v>
      </c>
      <c r="Q29" s="27">
        <f t="shared" si="4"/>
        <v>0</v>
      </c>
      <c r="R29" s="27">
        <f t="shared" si="5"/>
        <v>0</v>
      </c>
      <c r="S29" s="27">
        <f t="shared" si="6"/>
        <v>0</v>
      </c>
      <c r="T29" s="27">
        <f t="shared" si="7"/>
        <v>0</v>
      </c>
      <c r="U29" s="27">
        <f t="shared" si="8"/>
        <v>0</v>
      </c>
      <c r="V29" s="27">
        <f t="shared" si="11"/>
        <v>0</v>
      </c>
      <c r="W29" s="27">
        <f t="shared" si="11"/>
        <v>0</v>
      </c>
      <c r="X29" s="28">
        <f t="shared" si="10"/>
        <v>0</v>
      </c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33" customHeight="1">
      <c r="A30" s="37">
        <v>22</v>
      </c>
      <c r="B30" s="8"/>
      <c r="C30" s="8"/>
      <c r="D30" s="9"/>
      <c r="E30" s="9"/>
      <c r="F30" s="3"/>
      <c r="G30" s="2"/>
      <c r="H30" s="2"/>
      <c r="I30" s="2"/>
      <c r="J30" s="2"/>
      <c r="K30" s="2"/>
      <c r="L30" s="2"/>
      <c r="M30" s="2"/>
      <c r="N30" s="36">
        <f t="shared" si="1"/>
        <v>0</v>
      </c>
      <c r="O30" s="27">
        <f t="shared" si="2"/>
        <v>0</v>
      </c>
      <c r="P30" s="27">
        <f t="shared" si="3"/>
        <v>0</v>
      </c>
      <c r="Q30" s="27">
        <f t="shared" si="4"/>
        <v>0</v>
      </c>
      <c r="R30" s="27">
        <f t="shared" si="5"/>
        <v>0</v>
      </c>
      <c r="S30" s="27">
        <f t="shared" si="6"/>
        <v>0</v>
      </c>
      <c r="T30" s="27">
        <f t="shared" si="7"/>
        <v>0</v>
      </c>
      <c r="U30" s="27">
        <f t="shared" si="8"/>
        <v>0</v>
      </c>
      <c r="V30" s="27">
        <f t="shared" si="11"/>
        <v>0</v>
      </c>
      <c r="W30" s="27">
        <f t="shared" si="11"/>
        <v>0</v>
      </c>
      <c r="X30" s="28">
        <f t="shared" si="10"/>
        <v>0</v>
      </c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33" customHeight="1">
      <c r="A31" s="37">
        <v>23</v>
      </c>
      <c r="B31" s="37"/>
      <c r="C31" s="52"/>
      <c r="D31" s="50"/>
      <c r="E31" s="3"/>
      <c r="F31" s="3"/>
      <c r="G31" s="2"/>
      <c r="H31" s="2"/>
      <c r="I31" s="2"/>
      <c r="J31" s="2"/>
      <c r="K31" s="2"/>
      <c r="L31" s="2"/>
      <c r="M31" s="2"/>
      <c r="N31" s="36">
        <f t="shared" si="1"/>
        <v>0</v>
      </c>
      <c r="O31" s="27">
        <f t="shared" si="2"/>
        <v>0</v>
      </c>
      <c r="P31" s="27">
        <f t="shared" si="3"/>
        <v>0</v>
      </c>
      <c r="Q31" s="27">
        <f t="shared" si="4"/>
        <v>0</v>
      </c>
      <c r="R31" s="27">
        <f t="shared" si="5"/>
        <v>0</v>
      </c>
      <c r="S31" s="27">
        <f t="shared" si="6"/>
        <v>0</v>
      </c>
      <c r="T31" s="27">
        <f t="shared" si="7"/>
        <v>0</v>
      </c>
      <c r="U31" s="27">
        <f t="shared" si="8"/>
        <v>0</v>
      </c>
      <c r="V31" s="27">
        <f t="shared" si="11"/>
        <v>0</v>
      </c>
      <c r="W31" s="27">
        <f t="shared" si="11"/>
        <v>0</v>
      </c>
      <c r="X31" s="28">
        <f t="shared" si="10"/>
        <v>0</v>
      </c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33" customHeight="1">
      <c r="A32" s="37">
        <v>24</v>
      </c>
      <c r="B32" s="1"/>
      <c r="C32" s="1"/>
      <c r="D32" s="34"/>
      <c r="E32" s="1"/>
      <c r="F32" s="3"/>
      <c r="G32" s="2"/>
      <c r="H32" s="2"/>
      <c r="I32" s="2"/>
      <c r="J32" s="2"/>
      <c r="K32" s="2"/>
      <c r="L32" s="2"/>
      <c r="M32" s="2"/>
      <c r="N32" s="36">
        <f t="shared" si="1"/>
        <v>0</v>
      </c>
      <c r="O32" s="27">
        <f t="shared" si="2"/>
        <v>0</v>
      </c>
      <c r="P32" s="27">
        <f t="shared" si="3"/>
        <v>0</v>
      </c>
      <c r="Q32" s="27">
        <f t="shared" si="4"/>
        <v>0</v>
      </c>
      <c r="R32" s="27">
        <f t="shared" si="5"/>
        <v>0</v>
      </c>
      <c r="S32" s="27">
        <f t="shared" si="6"/>
        <v>0</v>
      </c>
      <c r="T32" s="27">
        <f t="shared" si="7"/>
        <v>0</v>
      </c>
      <c r="U32" s="27">
        <f t="shared" si="8"/>
        <v>0</v>
      </c>
      <c r="V32" s="27">
        <f t="shared" si="11"/>
        <v>0</v>
      </c>
      <c r="W32" s="27">
        <f t="shared" si="11"/>
        <v>0</v>
      </c>
      <c r="X32" s="28">
        <f t="shared" si="10"/>
        <v>0</v>
      </c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33" customHeight="1">
      <c r="A33" s="37">
        <v>25</v>
      </c>
      <c r="B33" s="4"/>
      <c r="C33" s="1"/>
      <c r="D33" s="1"/>
      <c r="E33" s="4"/>
      <c r="F33" s="4"/>
      <c r="G33" s="2"/>
      <c r="H33" s="2"/>
      <c r="I33" s="2"/>
      <c r="J33" s="2"/>
      <c r="K33" s="2"/>
      <c r="L33" s="2"/>
      <c r="M33" s="2"/>
      <c r="N33" s="36">
        <f aca="true" t="shared" si="12" ref="N33:N55">X33</f>
        <v>0</v>
      </c>
      <c r="O33" s="27">
        <f t="shared" si="2"/>
        <v>0</v>
      </c>
      <c r="P33" s="27">
        <f t="shared" si="3"/>
        <v>0</v>
      </c>
      <c r="Q33" s="27">
        <f t="shared" si="4"/>
        <v>0</v>
      </c>
      <c r="R33" s="27">
        <f t="shared" si="5"/>
        <v>0</v>
      </c>
      <c r="S33" s="27">
        <f t="shared" si="6"/>
        <v>0</v>
      </c>
      <c r="T33" s="27">
        <f t="shared" si="7"/>
        <v>0</v>
      </c>
      <c r="U33" s="27">
        <f t="shared" si="8"/>
        <v>0</v>
      </c>
      <c r="V33" s="27">
        <f t="shared" si="11"/>
        <v>0</v>
      </c>
      <c r="W33" s="27">
        <f t="shared" si="11"/>
        <v>0</v>
      </c>
      <c r="X33" s="28">
        <f t="shared" si="10"/>
        <v>0</v>
      </c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44" customFormat="1" ht="33" customHeight="1">
      <c r="A34" s="37">
        <v>26</v>
      </c>
      <c r="B34" s="4"/>
      <c r="C34" s="35"/>
      <c r="D34" s="4"/>
      <c r="E34" s="4"/>
      <c r="F34" s="4"/>
      <c r="G34" s="2"/>
      <c r="H34" s="2"/>
      <c r="I34" s="2"/>
      <c r="J34" s="2"/>
      <c r="K34" s="2"/>
      <c r="L34" s="2"/>
      <c r="M34" s="2"/>
      <c r="N34" s="36">
        <f t="shared" si="12"/>
        <v>0</v>
      </c>
      <c r="O34" s="40">
        <f t="shared" si="2"/>
        <v>0</v>
      </c>
      <c r="P34" s="40">
        <f t="shared" si="3"/>
        <v>0</v>
      </c>
      <c r="Q34" s="40">
        <f t="shared" si="4"/>
        <v>0</v>
      </c>
      <c r="R34" s="40">
        <f t="shared" si="5"/>
        <v>0</v>
      </c>
      <c r="S34" s="40">
        <f t="shared" si="6"/>
        <v>0</v>
      </c>
      <c r="T34" s="40">
        <f t="shared" si="7"/>
        <v>0</v>
      </c>
      <c r="U34" s="40">
        <f t="shared" si="8"/>
        <v>0</v>
      </c>
      <c r="V34" s="40">
        <f t="shared" si="11"/>
        <v>0</v>
      </c>
      <c r="W34" s="40">
        <f t="shared" si="11"/>
        <v>0</v>
      </c>
      <c r="X34" s="41">
        <f t="shared" si="10"/>
        <v>0</v>
      </c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s="44" customFormat="1" ht="33" customHeight="1">
      <c r="A35" s="37">
        <v>27</v>
      </c>
      <c r="B35" s="8"/>
      <c r="C35" s="8"/>
      <c r="D35" s="45"/>
      <c r="E35" s="8"/>
      <c r="F35" s="8"/>
      <c r="G35" s="2"/>
      <c r="H35" s="2"/>
      <c r="I35" s="2"/>
      <c r="J35" s="2"/>
      <c r="K35" s="2"/>
      <c r="L35" s="2"/>
      <c r="M35" s="2"/>
      <c r="N35" s="36">
        <f t="shared" si="12"/>
        <v>0</v>
      </c>
      <c r="O35" s="40">
        <f t="shared" si="2"/>
        <v>0</v>
      </c>
      <c r="P35" s="40">
        <f t="shared" si="3"/>
        <v>0</v>
      </c>
      <c r="Q35" s="40">
        <f t="shared" si="4"/>
        <v>0</v>
      </c>
      <c r="R35" s="40">
        <f t="shared" si="5"/>
        <v>0</v>
      </c>
      <c r="S35" s="40">
        <f t="shared" si="6"/>
        <v>0</v>
      </c>
      <c r="T35" s="40">
        <f t="shared" si="7"/>
        <v>0</v>
      </c>
      <c r="U35" s="40">
        <f t="shared" si="8"/>
        <v>0</v>
      </c>
      <c r="V35" s="40">
        <f t="shared" si="11"/>
        <v>0</v>
      </c>
      <c r="W35" s="40">
        <f t="shared" si="11"/>
        <v>0</v>
      </c>
      <c r="X35" s="41">
        <f t="shared" si="10"/>
        <v>0</v>
      </c>
      <c r="Y35" s="42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44" customFormat="1" ht="33" customHeight="1">
      <c r="A36" s="37">
        <v>28</v>
      </c>
      <c r="B36" s="1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36">
        <f t="shared" si="12"/>
        <v>0</v>
      </c>
      <c r="O36" s="40">
        <f t="shared" si="2"/>
        <v>0</v>
      </c>
      <c r="P36" s="40">
        <f t="shared" si="3"/>
        <v>0</v>
      </c>
      <c r="Q36" s="40">
        <f t="shared" si="4"/>
        <v>0</v>
      </c>
      <c r="R36" s="40">
        <f t="shared" si="5"/>
        <v>0</v>
      </c>
      <c r="S36" s="40">
        <f t="shared" si="6"/>
        <v>0</v>
      </c>
      <c r="T36" s="40">
        <f t="shared" si="7"/>
        <v>0</v>
      </c>
      <c r="U36" s="40">
        <f t="shared" si="8"/>
        <v>0</v>
      </c>
      <c r="V36" s="40">
        <f t="shared" si="11"/>
        <v>0</v>
      </c>
      <c r="W36" s="40">
        <f t="shared" si="11"/>
        <v>0</v>
      </c>
      <c r="X36" s="41">
        <f t="shared" si="10"/>
        <v>0</v>
      </c>
      <c r="Y36" s="42"/>
      <c r="Z36" s="42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44" customFormat="1" ht="33" customHeight="1">
      <c r="A37" s="37">
        <v>29</v>
      </c>
      <c r="B37" s="4"/>
      <c r="C37" s="1"/>
      <c r="D37" s="4"/>
      <c r="E37" s="4"/>
      <c r="F37" s="4"/>
      <c r="G37" s="2"/>
      <c r="H37" s="2"/>
      <c r="I37" s="2"/>
      <c r="J37" s="2"/>
      <c r="K37" s="2"/>
      <c r="L37" s="2"/>
      <c r="M37" s="2"/>
      <c r="N37" s="36">
        <f t="shared" si="12"/>
        <v>0</v>
      </c>
      <c r="O37" s="40">
        <f t="shared" si="2"/>
        <v>0</v>
      </c>
      <c r="P37" s="40">
        <f t="shared" si="3"/>
        <v>0</v>
      </c>
      <c r="Q37" s="40">
        <f t="shared" si="4"/>
        <v>0</v>
      </c>
      <c r="R37" s="40">
        <f t="shared" si="5"/>
        <v>0</v>
      </c>
      <c r="S37" s="40">
        <f t="shared" si="6"/>
        <v>0</v>
      </c>
      <c r="T37" s="40">
        <f t="shared" si="7"/>
        <v>0</v>
      </c>
      <c r="U37" s="40">
        <f t="shared" si="8"/>
        <v>0</v>
      </c>
      <c r="V37" s="40">
        <f t="shared" si="11"/>
        <v>0</v>
      </c>
      <c r="W37" s="40">
        <f t="shared" si="11"/>
        <v>0</v>
      </c>
      <c r="X37" s="41">
        <f t="shared" si="10"/>
        <v>0</v>
      </c>
      <c r="Y37" s="42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44" customFormat="1" ht="33" customHeight="1">
      <c r="A38" s="37">
        <v>30</v>
      </c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36">
        <f t="shared" si="12"/>
        <v>0</v>
      </c>
      <c r="O38" s="40">
        <f t="shared" si="2"/>
        <v>0</v>
      </c>
      <c r="P38" s="40">
        <f t="shared" si="3"/>
        <v>0</v>
      </c>
      <c r="Q38" s="40">
        <f t="shared" si="4"/>
        <v>0</v>
      </c>
      <c r="R38" s="40">
        <f t="shared" si="5"/>
        <v>0</v>
      </c>
      <c r="S38" s="40">
        <f t="shared" si="6"/>
        <v>0</v>
      </c>
      <c r="T38" s="40">
        <f t="shared" si="7"/>
        <v>0</v>
      </c>
      <c r="U38" s="40">
        <f t="shared" si="8"/>
        <v>0</v>
      </c>
      <c r="V38" s="40">
        <f t="shared" si="11"/>
        <v>0</v>
      </c>
      <c r="W38" s="40">
        <f t="shared" si="11"/>
        <v>0</v>
      </c>
      <c r="X38" s="41">
        <f t="shared" si="10"/>
        <v>0</v>
      </c>
      <c r="Y38" s="42"/>
      <c r="Z38" s="42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s="44" customFormat="1" ht="33" customHeight="1">
      <c r="A39" s="37">
        <v>31</v>
      </c>
      <c r="B39" s="8"/>
      <c r="C39" s="8"/>
      <c r="D39" s="15"/>
      <c r="E39" s="9"/>
      <c r="F39" s="8"/>
      <c r="G39" s="2"/>
      <c r="H39" s="2"/>
      <c r="I39" s="2"/>
      <c r="J39" s="2"/>
      <c r="K39" s="2"/>
      <c r="L39" s="2"/>
      <c r="M39" s="2"/>
      <c r="N39" s="36">
        <f t="shared" si="12"/>
        <v>0</v>
      </c>
      <c r="O39" s="40">
        <f t="shared" si="2"/>
        <v>0</v>
      </c>
      <c r="P39" s="40">
        <f t="shared" si="3"/>
        <v>0</v>
      </c>
      <c r="Q39" s="40">
        <f t="shared" si="4"/>
        <v>0</v>
      </c>
      <c r="R39" s="40">
        <f t="shared" si="5"/>
        <v>0</v>
      </c>
      <c r="S39" s="40">
        <f t="shared" si="6"/>
        <v>0</v>
      </c>
      <c r="T39" s="40">
        <f t="shared" si="7"/>
        <v>0</v>
      </c>
      <c r="U39" s="40">
        <f t="shared" si="8"/>
        <v>0</v>
      </c>
      <c r="V39" s="40">
        <f t="shared" si="11"/>
        <v>0</v>
      </c>
      <c r="W39" s="40">
        <f t="shared" si="11"/>
        <v>0</v>
      </c>
      <c r="X39" s="41">
        <f t="shared" si="10"/>
        <v>0</v>
      </c>
      <c r="Y39" s="42"/>
      <c r="Z39" s="42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s="44" customFormat="1" ht="33" customHeight="1">
      <c r="A40" s="37">
        <v>32</v>
      </c>
      <c r="B40" s="4"/>
      <c r="C40" s="35"/>
      <c r="D40" s="4"/>
      <c r="E40" s="4"/>
      <c r="F40" s="4"/>
      <c r="G40" s="2"/>
      <c r="H40" s="2"/>
      <c r="I40" s="2"/>
      <c r="J40" s="2"/>
      <c r="K40" s="2"/>
      <c r="L40" s="2"/>
      <c r="M40" s="2"/>
      <c r="N40" s="36">
        <f t="shared" si="12"/>
        <v>0</v>
      </c>
      <c r="O40" s="40">
        <f t="shared" si="2"/>
        <v>0</v>
      </c>
      <c r="P40" s="40">
        <f t="shared" si="3"/>
        <v>0</v>
      </c>
      <c r="Q40" s="40">
        <f t="shared" si="4"/>
        <v>0</v>
      </c>
      <c r="R40" s="40">
        <f t="shared" si="5"/>
        <v>0</v>
      </c>
      <c r="S40" s="40">
        <f t="shared" si="6"/>
        <v>0</v>
      </c>
      <c r="T40" s="40">
        <f t="shared" si="7"/>
        <v>0</v>
      </c>
      <c r="U40" s="40">
        <f t="shared" si="8"/>
        <v>0</v>
      </c>
      <c r="V40" s="40">
        <f t="shared" si="11"/>
        <v>0</v>
      </c>
      <c r="W40" s="40">
        <f t="shared" si="11"/>
        <v>0</v>
      </c>
      <c r="X40" s="41">
        <f t="shared" si="10"/>
        <v>0</v>
      </c>
      <c r="Y40" s="42"/>
      <c r="Z40" s="42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s="44" customFormat="1" ht="33" customHeight="1">
      <c r="A41" s="37">
        <v>33</v>
      </c>
      <c r="B41" s="3"/>
      <c r="C41" s="1"/>
      <c r="D41" s="1"/>
      <c r="E41" s="46"/>
      <c r="F41" s="3"/>
      <c r="G41" s="2"/>
      <c r="H41" s="2"/>
      <c r="I41" s="2"/>
      <c r="J41" s="2"/>
      <c r="K41" s="2"/>
      <c r="L41" s="2"/>
      <c r="M41" s="2"/>
      <c r="N41" s="36">
        <f t="shared" si="12"/>
        <v>0</v>
      </c>
      <c r="O41" s="40">
        <f t="shared" si="2"/>
        <v>0</v>
      </c>
      <c r="P41" s="40">
        <f t="shared" si="3"/>
        <v>0</v>
      </c>
      <c r="Q41" s="40">
        <f t="shared" si="4"/>
        <v>0</v>
      </c>
      <c r="R41" s="40">
        <f t="shared" si="5"/>
        <v>0</v>
      </c>
      <c r="S41" s="40">
        <f t="shared" si="6"/>
        <v>0</v>
      </c>
      <c r="T41" s="40">
        <f t="shared" si="7"/>
        <v>0</v>
      </c>
      <c r="U41" s="40">
        <f t="shared" si="8"/>
        <v>0</v>
      </c>
      <c r="V41" s="40">
        <f t="shared" si="11"/>
        <v>0</v>
      </c>
      <c r="W41" s="40">
        <f t="shared" si="11"/>
        <v>0</v>
      </c>
      <c r="X41" s="41">
        <f t="shared" si="10"/>
        <v>0</v>
      </c>
      <c r="Y41" s="42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s="44" customFormat="1" ht="33" customHeight="1">
      <c r="A42" s="37">
        <v>34</v>
      </c>
      <c r="B42" s="1"/>
      <c r="C42" s="1"/>
      <c r="D42" s="1"/>
      <c r="E42" s="9"/>
      <c r="F42" s="8"/>
      <c r="G42" s="2"/>
      <c r="H42" s="2"/>
      <c r="I42" s="2"/>
      <c r="J42" s="2"/>
      <c r="K42" s="2"/>
      <c r="L42" s="2"/>
      <c r="M42" s="2"/>
      <c r="N42" s="36">
        <f t="shared" si="12"/>
        <v>0</v>
      </c>
      <c r="O42" s="40">
        <f t="shared" si="2"/>
        <v>0</v>
      </c>
      <c r="P42" s="40">
        <f t="shared" si="3"/>
        <v>0</v>
      </c>
      <c r="Q42" s="40">
        <f t="shared" si="4"/>
        <v>0</v>
      </c>
      <c r="R42" s="40">
        <f t="shared" si="5"/>
        <v>0</v>
      </c>
      <c r="S42" s="40">
        <f t="shared" si="6"/>
        <v>0</v>
      </c>
      <c r="T42" s="40">
        <f t="shared" si="7"/>
        <v>0</v>
      </c>
      <c r="U42" s="40">
        <f t="shared" si="8"/>
        <v>0</v>
      </c>
      <c r="V42" s="40">
        <f t="shared" si="11"/>
        <v>0</v>
      </c>
      <c r="W42" s="40">
        <f t="shared" si="11"/>
        <v>0</v>
      </c>
      <c r="X42" s="41">
        <f t="shared" si="10"/>
        <v>0</v>
      </c>
      <c r="Y42" s="42"/>
      <c r="Z42" s="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s="44" customFormat="1" ht="33" customHeight="1">
      <c r="A43" s="37">
        <v>35</v>
      </c>
      <c r="B43" s="3"/>
      <c r="C43" s="1"/>
      <c r="D43" s="1"/>
      <c r="E43" s="3"/>
      <c r="F43" s="3"/>
      <c r="G43" s="2"/>
      <c r="H43" s="2"/>
      <c r="I43" s="2"/>
      <c r="J43" s="2"/>
      <c r="K43" s="2"/>
      <c r="L43" s="2"/>
      <c r="M43" s="2"/>
      <c r="N43" s="36">
        <f t="shared" si="12"/>
        <v>0</v>
      </c>
      <c r="O43" s="40">
        <f t="shared" si="2"/>
        <v>0</v>
      </c>
      <c r="P43" s="40">
        <f t="shared" si="3"/>
        <v>0</v>
      </c>
      <c r="Q43" s="40">
        <f t="shared" si="4"/>
        <v>0</v>
      </c>
      <c r="R43" s="40">
        <f t="shared" si="5"/>
        <v>0</v>
      </c>
      <c r="S43" s="40">
        <f t="shared" si="6"/>
        <v>0</v>
      </c>
      <c r="T43" s="40">
        <f t="shared" si="7"/>
        <v>0</v>
      </c>
      <c r="U43" s="40">
        <f t="shared" si="8"/>
        <v>0</v>
      </c>
      <c r="V43" s="40">
        <f t="shared" si="11"/>
        <v>0</v>
      </c>
      <c r="W43" s="40">
        <f t="shared" si="11"/>
        <v>0</v>
      </c>
      <c r="X43" s="41">
        <f t="shared" si="10"/>
        <v>0</v>
      </c>
      <c r="Y43" s="42"/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s="44" customFormat="1" ht="33" customHeight="1">
      <c r="A44" s="37">
        <v>36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36">
        <f t="shared" si="12"/>
        <v>0</v>
      </c>
      <c r="O44" s="40">
        <f t="shared" si="2"/>
        <v>0</v>
      </c>
      <c r="P44" s="40">
        <f t="shared" si="3"/>
        <v>0</v>
      </c>
      <c r="Q44" s="40">
        <f t="shared" si="4"/>
        <v>0</v>
      </c>
      <c r="R44" s="40">
        <f t="shared" si="5"/>
        <v>0</v>
      </c>
      <c r="S44" s="40">
        <f t="shared" si="6"/>
        <v>0</v>
      </c>
      <c r="T44" s="40">
        <f t="shared" si="7"/>
        <v>0</v>
      </c>
      <c r="U44" s="40">
        <f t="shared" si="8"/>
        <v>0</v>
      </c>
      <c r="V44" s="40">
        <f t="shared" si="11"/>
        <v>0</v>
      </c>
      <c r="W44" s="40">
        <f t="shared" si="11"/>
        <v>0</v>
      </c>
      <c r="X44" s="41">
        <f t="shared" si="10"/>
        <v>0</v>
      </c>
      <c r="Y44" s="42"/>
      <c r="Z44" s="4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s="44" customFormat="1" ht="33" customHeight="1">
      <c r="A45" s="37">
        <v>37</v>
      </c>
      <c r="B45" s="8"/>
      <c r="C45" s="1"/>
      <c r="D45" s="34"/>
      <c r="E45" s="8"/>
      <c r="F45" s="8"/>
      <c r="G45" s="2"/>
      <c r="H45" s="2"/>
      <c r="I45" s="2"/>
      <c r="J45" s="2"/>
      <c r="K45" s="2"/>
      <c r="L45" s="2"/>
      <c r="M45" s="2"/>
      <c r="N45" s="36">
        <f t="shared" si="12"/>
        <v>0</v>
      </c>
      <c r="O45" s="40">
        <f t="shared" si="2"/>
        <v>0</v>
      </c>
      <c r="P45" s="40">
        <f t="shared" si="3"/>
        <v>0</v>
      </c>
      <c r="Q45" s="40">
        <f t="shared" si="4"/>
        <v>0</v>
      </c>
      <c r="R45" s="40">
        <f t="shared" si="5"/>
        <v>0</v>
      </c>
      <c r="S45" s="40">
        <f t="shared" si="6"/>
        <v>0</v>
      </c>
      <c r="T45" s="40">
        <f t="shared" si="7"/>
        <v>0</v>
      </c>
      <c r="U45" s="40">
        <f t="shared" si="8"/>
        <v>0</v>
      </c>
      <c r="V45" s="40">
        <f t="shared" si="11"/>
        <v>0</v>
      </c>
      <c r="W45" s="40">
        <f t="shared" si="11"/>
        <v>0</v>
      </c>
      <c r="X45" s="41">
        <f t="shared" si="10"/>
        <v>0</v>
      </c>
      <c r="Y45" s="42"/>
      <c r="Z45" s="4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s="44" customFormat="1" ht="33" customHeight="1">
      <c r="A46" s="37">
        <v>38</v>
      </c>
      <c r="B46" s="1"/>
      <c r="C46" s="1"/>
      <c r="D46" s="1"/>
      <c r="E46" s="8"/>
      <c r="F46" s="4"/>
      <c r="G46" s="2"/>
      <c r="H46" s="2"/>
      <c r="I46" s="2"/>
      <c r="J46" s="2"/>
      <c r="K46" s="2"/>
      <c r="L46" s="2"/>
      <c r="M46" s="2"/>
      <c r="N46" s="36">
        <f t="shared" si="12"/>
        <v>0</v>
      </c>
      <c r="O46" s="40">
        <f t="shared" si="2"/>
        <v>0</v>
      </c>
      <c r="P46" s="40">
        <f t="shared" si="3"/>
        <v>0</v>
      </c>
      <c r="Q46" s="40">
        <f t="shared" si="4"/>
        <v>0</v>
      </c>
      <c r="R46" s="40">
        <f t="shared" si="5"/>
        <v>0</v>
      </c>
      <c r="S46" s="40">
        <f t="shared" si="6"/>
        <v>0</v>
      </c>
      <c r="T46" s="40">
        <f t="shared" si="7"/>
        <v>0</v>
      </c>
      <c r="U46" s="40">
        <f t="shared" si="8"/>
        <v>0</v>
      </c>
      <c r="V46" s="40">
        <f t="shared" si="11"/>
        <v>0</v>
      </c>
      <c r="W46" s="40">
        <f t="shared" si="11"/>
        <v>0</v>
      </c>
      <c r="X46" s="41">
        <f t="shared" si="10"/>
        <v>0</v>
      </c>
      <c r="Y46" s="42"/>
      <c r="Z46" s="4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s="44" customFormat="1" ht="33" customHeight="1">
      <c r="A47" s="37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36">
        <f t="shared" si="12"/>
        <v>0</v>
      </c>
      <c r="O47" s="40">
        <f t="shared" si="2"/>
        <v>0</v>
      </c>
      <c r="P47" s="40">
        <f t="shared" si="3"/>
        <v>0</v>
      </c>
      <c r="Q47" s="40">
        <f t="shared" si="4"/>
        <v>0</v>
      </c>
      <c r="R47" s="40">
        <f t="shared" si="5"/>
        <v>0</v>
      </c>
      <c r="S47" s="40">
        <f t="shared" si="6"/>
        <v>0</v>
      </c>
      <c r="T47" s="40">
        <f t="shared" si="7"/>
        <v>0</v>
      </c>
      <c r="U47" s="40">
        <f t="shared" si="8"/>
        <v>0</v>
      </c>
      <c r="V47" s="40">
        <f t="shared" si="11"/>
        <v>0</v>
      </c>
      <c r="W47" s="40">
        <f t="shared" si="11"/>
        <v>0</v>
      </c>
      <c r="X47" s="41">
        <f t="shared" si="10"/>
        <v>0</v>
      </c>
      <c r="Y47" s="42"/>
      <c r="Z47" s="42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s="44" customFormat="1" ht="33" customHeight="1">
      <c r="A48" s="37">
        <v>40</v>
      </c>
      <c r="B48" s="8"/>
      <c r="C48" s="8"/>
      <c r="D48" s="8"/>
      <c r="E48" s="8"/>
      <c r="F48" s="8"/>
      <c r="G48" s="2"/>
      <c r="H48" s="2"/>
      <c r="I48" s="2"/>
      <c r="J48" s="2"/>
      <c r="K48" s="2"/>
      <c r="L48" s="2"/>
      <c r="M48" s="2"/>
      <c r="N48" s="36">
        <f t="shared" si="12"/>
        <v>0</v>
      </c>
      <c r="O48" s="40">
        <f t="shared" si="2"/>
        <v>0</v>
      </c>
      <c r="P48" s="40">
        <f t="shared" si="3"/>
        <v>0</v>
      </c>
      <c r="Q48" s="40">
        <f t="shared" si="4"/>
        <v>0</v>
      </c>
      <c r="R48" s="40">
        <f t="shared" si="5"/>
        <v>0</v>
      </c>
      <c r="S48" s="40">
        <f t="shared" si="6"/>
        <v>0</v>
      </c>
      <c r="T48" s="40">
        <f t="shared" si="7"/>
        <v>0</v>
      </c>
      <c r="U48" s="40">
        <f t="shared" si="8"/>
        <v>0</v>
      </c>
      <c r="V48" s="40">
        <f t="shared" si="11"/>
        <v>0</v>
      </c>
      <c r="W48" s="40">
        <f t="shared" si="11"/>
        <v>0</v>
      </c>
      <c r="X48" s="41">
        <f t="shared" si="10"/>
        <v>0</v>
      </c>
      <c r="Y48" s="42"/>
      <c r="Z48" s="42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s="44" customFormat="1" ht="33" customHeight="1">
      <c r="A49" s="37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36">
        <f t="shared" si="12"/>
        <v>0</v>
      </c>
      <c r="O49" s="40">
        <f t="shared" si="2"/>
        <v>0</v>
      </c>
      <c r="P49" s="40">
        <f t="shared" si="3"/>
        <v>0</v>
      </c>
      <c r="Q49" s="40">
        <f t="shared" si="4"/>
        <v>0</v>
      </c>
      <c r="R49" s="40">
        <f t="shared" si="5"/>
        <v>0</v>
      </c>
      <c r="S49" s="40">
        <f t="shared" si="6"/>
        <v>0</v>
      </c>
      <c r="T49" s="40">
        <f t="shared" si="7"/>
        <v>0</v>
      </c>
      <c r="U49" s="40">
        <f t="shared" si="8"/>
        <v>0</v>
      </c>
      <c r="V49" s="40">
        <f aca="true" t="shared" si="13" ref="V49:W55">IF(OR(L49="",L49="-"),0,L$8*(101+1000*LOG10(L$7/L49)))</f>
        <v>0</v>
      </c>
      <c r="W49" s="40">
        <f t="shared" si="13"/>
        <v>0</v>
      </c>
      <c r="X49" s="41">
        <f t="shared" si="10"/>
        <v>0</v>
      </c>
      <c r="Y49" s="42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s="44" customFormat="1" ht="33" customHeight="1">
      <c r="A50" s="37">
        <v>42</v>
      </c>
      <c r="B50" s="1"/>
      <c r="C50" s="1"/>
      <c r="D50" s="1"/>
      <c r="E50" s="3"/>
      <c r="F50" s="3"/>
      <c r="G50" s="2"/>
      <c r="H50" s="2"/>
      <c r="I50" s="2"/>
      <c r="J50" s="2"/>
      <c r="K50" s="2"/>
      <c r="L50" s="2"/>
      <c r="M50" s="2"/>
      <c r="N50" s="36">
        <f t="shared" si="12"/>
        <v>0</v>
      </c>
      <c r="O50" s="40">
        <f t="shared" si="2"/>
        <v>0</v>
      </c>
      <c r="P50" s="40">
        <f t="shared" si="3"/>
        <v>0</v>
      </c>
      <c r="Q50" s="40">
        <f t="shared" si="4"/>
        <v>0</v>
      </c>
      <c r="R50" s="40">
        <f t="shared" si="5"/>
        <v>0</v>
      </c>
      <c r="S50" s="40">
        <f t="shared" si="6"/>
        <v>0</v>
      </c>
      <c r="T50" s="40">
        <f t="shared" si="7"/>
        <v>0</v>
      </c>
      <c r="U50" s="40">
        <f t="shared" si="8"/>
        <v>0</v>
      </c>
      <c r="V50" s="40">
        <f t="shared" si="13"/>
        <v>0</v>
      </c>
      <c r="W50" s="40">
        <f t="shared" si="13"/>
        <v>0</v>
      </c>
      <c r="X50" s="41">
        <f t="shared" si="10"/>
        <v>0</v>
      </c>
      <c r="Y50" s="42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s="44" customFormat="1" ht="33" customHeight="1">
      <c r="A51" s="37">
        <v>43</v>
      </c>
      <c r="B51" s="38"/>
      <c r="C51" s="1"/>
      <c r="D51" s="1"/>
      <c r="E51" s="8"/>
      <c r="F51" s="8"/>
      <c r="G51" s="2"/>
      <c r="H51" s="2"/>
      <c r="I51" s="2"/>
      <c r="J51" s="2"/>
      <c r="K51" s="2"/>
      <c r="L51" s="2"/>
      <c r="M51" s="2"/>
      <c r="N51" s="36">
        <f t="shared" si="12"/>
        <v>0</v>
      </c>
      <c r="O51" s="40">
        <f t="shared" si="2"/>
        <v>0</v>
      </c>
      <c r="P51" s="40">
        <f t="shared" si="3"/>
        <v>0</v>
      </c>
      <c r="Q51" s="40">
        <f t="shared" si="4"/>
        <v>0</v>
      </c>
      <c r="R51" s="40">
        <f t="shared" si="5"/>
        <v>0</v>
      </c>
      <c r="S51" s="40">
        <f t="shared" si="6"/>
        <v>0</v>
      </c>
      <c r="T51" s="40">
        <f t="shared" si="7"/>
        <v>0</v>
      </c>
      <c r="U51" s="40">
        <f t="shared" si="8"/>
        <v>0</v>
      </c>
      <c r="V51" s="40">
        <f t="shared" si="13"/>
        <v>0</v>
      </c>
      <c r="W51" s="40">
        <f t="shared" si="13"/>
        <v>0</v>
      </c>
      <c r="X51" s="41">
        <f t="shared" si="10"/>
        <v>0</v>
      </c>
      <c r="Y51" s="42"/>
      <c r="Z51" s="42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s="44" customFormat="1" ht="33" customHeight="1">
      <c r="A52" s="37">
        <v>44</v>
      </c>
      <c r="B52" s="1"/>
      <c r="C52" s="1"/>
      <c r="D52" s="39"/>
      <c r="E52" s="39"/>
      <c r="F52" s="39"/>
      <c r="G52" s="2"/>
      <c r="H52" s="2"/>
      <c r="I52" s="2"/>
      <c r="J52" s="2"/>
      <c r="K52" s="2"/>
      <c r="L52" s="2"/>
      <c r="M52" s="2"/>
      <c r="N52" s="36">
        <f t="shared" si="12"/>
        <v>0</v>
      </c>
      <c r="O52" s="40">
        <f t="shared" si="2"/>
        <v>0</v>
      </c>
      <c r="P52" s="40">
        <f t="shared" si="3"/>
        <v>0</v>
      </c>
      <c r="Q52" s="40">
        <f t="shared" si="4"/>
        <v>0</v>
      </c>
      <c r="R52" s="40">
        <f t="shared" si="5"/>
        <v>0</v>
      </c>
      <c r="S52" s="40">
        <f t="shared" si="6"/>
        <v>0</v>
      </c>
      <c r="T52" s="40">
        <f t="shared" si="7"/>
        <v>0</v>
      </c>
      <c r="U52" s="40">
        <f t="shared" si="8"/>
        <v>0</v>
      </c>
      <c r="V52" s="40">
        <f t="shared" si="13"/>
        <v>0</v>
      </c>
      <c r="W52" s="40">
        <f t="shared" si="13"/>
        <v>0</v>
      </c>
      <c r="X52" s="41">
        <f t="shared" si="10"/>
        <v>0</v>
      </c>
      <c r="Y52" s="4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s="44" customFormat="1" ht="33" customHeight="1">
      <c r="A53" s="37">
        <v>45</v>
      </c>
      <c r="B53" s="8"/>
      <c r="C53" s="33"/>
      <c r="D53" s="33"/>
      <c r="E53" s="9"/>
      <c r="F53" s="4"/>
      <c r="G53" s="2"/>
      <c r="H53" s="2"/>
      <c r="I53" s="2"/>
      <c r="J53" s="2"/>
      <c r="K53" s="2"/>
      <c r="L53" s="2"/>
      <c r="M53" s="2"/>
      <c r="N53" s="36">
        <f t="shared" si="12"/>
        <v>0</v>
      </c>
      <c r="O53" s="40">
        <f t="shared" si="2"/>
        <v>0</v>
      </c>
      <c r="P53" s="40">
        <f t="shared" si="3"/>
        <v>0</v>
      </c>
      <c r="Q53" s="40">
        <f t="shared" si="4"/>
        <v>0</v>
      </c>
      <c r="R53" s="40">
        <f t="shared" si="5"/>
        <v>0</v>
      </c>
      <c r="S53" s="40">
        <f t="shared" si="6"/>
        <v>0</v>
      </c>
      <c r="T53" s="40">
        <f t="shared" si="7"/>
        <v>0</v>
      </c>
      <c r="U53" s="40">
        <f t="shared" si="8"/>
        <v>0</v>
      </c>
      <c r="V53" s="40">
        <f t="shared" si="13"/>
        <v>0</v>
      </c>
      <c r="W53" s="40">
        <f t="shared" si="13"/>
        <v>0</v>
      </c>
      <c r="X53" s="41">
        <f t="shared" si="10"/>
        <v>0</v>
      </c>
      <c r="Y53" s="42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s="44" customFormat="1" ht="33" customHeight="1">
      <c r="A54" s="37">
        <v>46</v>
      </c>
      <c r="B54" s="8"/>
      <c r="C54" s="8"/>
      <c r="D54" s="9"/>
      <c r="E54" s="9"/>
      <c r="F54" s="8"/>
      <c r="G54" s="2"/>
      <c r="H54" s="2"/>
      <c r="I54" s="2"/>
      <c r="J54" s="2"/>
      <c r="K54" s="2"/>
      <c r="L54" s="2"/>
      <c r="M54" s="2"/>
      <c r="N54" s="36">
        <f t="shared" si="12"/>
        <v>0</v>
      </c>
      <c r="O54" s="40">
        <f t="shared" si="2"/>
        <v>0</v>
      </c>
      <c r="P54" s="40">
        <f t="shared" si="3"/>
        <v>0</v>
      </c>
      <c r="Q54" s="40">
        <f t="shared" si="4"/>
        <v>0</v>
      </c>
      <c r="R54" s="40">
        <f t="shared" si="5"/>
        <v>0</v>
      </c>
      <c r="S54" s="40">
        <f t="shared" si="6"/>
        <v>0</v>
      </c>
      <c r="T54" s="40">
        <f t="shared" si="7"/>
        <v>0</v>
      </c>
      <c r="U54" s="40">
        <f t="shared" si="8"/>
        <v>0</v>
      </c>
      <c r="V54" s="40">
        <f t="shared" si="13"/>
        <v>0</v>
      </c>
      <c r="W54" s="40">
        <f t="shared" si="13"/>
        <v>0</v>
      </c>
      <c r="X54" s="41">
        <f t="shared" si="10"/>
        <v>0</v>
      </c>
      <c r="Y54" s="42"/>
      <c r="Z54" s="42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s="44" customFormat="1" ht="33" customHeight="1">
      <c r="A55" s="37">
        <v>47</v>
      </c>
      <c r="B55" s="4"/>
      <c r="C55" s="1"/>
      <c r="D55" s="4"/>
      <c r="E55" s="4"/>
      <c r="F55" s="4"/>
      <c r="G55" s="2"/>
      <c r="H55" s="2"/>
      <c r="I55" s="2"/>
      <c r="J55" s="2"/>
      <c r="K55" s="2"/>
      <c r="L55" s="2"/>
      <c r="M55" s="2"/>
      <c r="N55" s="36">
        <f t="shared" si="12"/>
        <v>0</v>
      </c>
      <c r="O55" s="40">
        <f t="shared" si="2"/>
        <v>0</v>
      </c>
      <c r="P55" s="40">
        <f t="shared" si="3"/>
        <v>0</v>
      </c>
      <c r="Q55" s="40">
        <f t="shared" si="4"/>
        <v>0</v>
      </c>
      <c r="R55" s="40">
        <f t="shared" si="5"/>
        <v>0</v>
      </c>
      <c r="S55" s="40">
        <f t="shared" si="6"/>
        <v>0</v>
      </c>
      <c r="T55" s="40">
        <f t="shared" si="7"/>
        <v>0</v>
      </c>
      <c r="U55" s="40">
        <f t="shared" si="8"/>
        <v>0</v>
      </c>
      <c r="V55" s="40">
        <f t="shared" si="13"/>
        <v>0</v>
      </c>
      <c r="W55" s="40">
        <f t="shared" si="13"/>
        <v>0</v>
      </c>
      <c r="X55" s="41">
        <f t="shared" si="10"/>
        <v>0</v>
      </c>
      <c r="Y55" s="42"/>
      <c r="Z55" s="42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</sheetData>
  <sheetProtection/>
  <mergeCells count="7">
    <mergeCell ref="N6:N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0" customWidth="1"/>
    <col min="4" max="4" width="25.140625" style="0" customWidth="1"/>
  </cols>
  <sheetData>
    <row r="1" ht="12.75">
      <c r="B1" t="s">
        <v>15</v>
      </c>
    </row>
    <row r="2" ht="13.5" thickBot="1"/>
    <row r="3" spans="2:4" ht="13.5" thickBot="1">
      <c r="B3" s="5" t="s">
        <v>9</v>
      </c>
      <c r="C3" s="6" t="s">
        <v>14</v>
      </c>
      <c r="D3" s="7" t="s">
        <v>10</v>
      </c>
    </row>
    <row r="4" spans="2:4" ht="12.75">
      <c r="B4" s="77" t="s">
        <v>12</v>
      </c>
      <c r="C4" s="10">
        <f>'T2'!J4</f>
        <v>4.25</v>
      </c>
      <c r="D4" s="61"/>
    </row>
    <row r="5" spans="2:4" ht="12.75">
      <c r="B5" s="78" t="s">
        <v>13</v>
      </c>
      <c r="C5" s="11">
        <f>'T3'!J4</f>
        <v>3.25</v>
      </c>
      <c r="D5" s="47"/>
    </row>
    <row r="6" spans="2:4" ht="12.75">
      <c r="B6" s="78" t="s">
        <v>11</v>
      </c>
      <c r="C6" s="11">
        <f>'T1'!J4</f>
        <v>2.727272727272727</v>
      </c>
      <c r="D6" s="47"/>
    </row>
    <row r="7" spans="2:4" ht="12.75">
      <c r="B7" s="79" t="s">
        <v>18</v>
      </c>
      <c r="C7" s="11">
        <f>SKIFF!J4</f>
        <v>0.625</v>
      </c>
      <c r="D7" s="47"/>
    </row>
    <row r="8" spans="2:4" ht="12.75">
      <c r="B8" s="78" t="s">
        <v>22</v>
      </c>
      <c r="C8" s="11">
        <f>Omega!J4</f>
        <v>0.5</v>
      </c>
      <c r="D8" s="47"/>
    </row>
    <row r="9" spans="2:4" ht="12.75">
      <c r="B9" s="64" t="s">
        <v>74</v>
      </c>
      <c r="C9" s="67">
        <f>SIGMA!J4</f>
        <v>0.625</v>
      </c>
      <c r="D9" s="63"/>
    </row>
    <row r="10" spans="2:4" ht="12.75">
      <c r="B10" s="64" t="s">
        <v>73</v>
      </c>
      <c r="C10" s="67">
        <f>Open!J4</f>
        <v>3.5</v>
      </c>
      <c r="D10" s="63"/>
    </row>
    <row r="11" spans="2:4" ht="13.5" thickBot="1">
      <c r="B11" s="65" t="s">
        <v>71</v>
      </c>
      <c r="C11" s="68">
        <f>MICRO!J4</f>
        <v>1.5</v>
      </c>
      <c r="D11" s="66"/>
    </row>
    <row r="13" spans="2:3" ht="12.75">
      <c r="B13" s="14"/>
      <c r="C13" s="13" t="s">
        <v>17</v>
      </c>
    </row>
    <row r="14" spans="2:3" ht="12.75">
      <c r="B14" s="16"/>
      <c r="C14" s="12" t="s">
        <v>16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Jarosław</cp:lastModifiedBy>
  <dcterms:created xsi:type="dcterms:W3CDTF">2007-10-17T16:56:29Z</dcterms:created>
  <dcterms:modified xsi:type="dcterms:W3CDTF">2017-06-26T21:27:17Z</dcterms:modified>
  <cp:category/>
  <cp:version/>
  <cp:contentType/>
  <cp:contentStatus/>
</cp:coreProperties>
</file>